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https://iowamac-my.sharepoint.com/personal/jeff_wilson_iid_iowa_gov/Documents/Desktop/"/>
    </mc:Choice>
  </mc:AlternateContent>
  <xr:revisionPtr revIDLastSave="54" documentId="8_{2355FBCC-EADF-4DE8-B952-3FB12D4FF0F2}" xr6:coauthVersionLast="47" xr6:coauthVersionMax="47" xr10:uidLastSave="{D6B78B73-A736-4C24-A34E-DFE303CAF9BC}"/>
  <bookViews>
    <workbookView xWindow="-120" yWindow="-120" windowWidth="29040" windowHeight="15720" activeTab="9" xr2:uid="{4AB70AB9-DF8E-4606-B85B-829FADB44DF2}"/>
  </bookViews>
  <sheets>
    <sheet name="JURAT" sheetId="1" r:id="rId1"/>
    <sheet name="(2) Balance Sheet" sheetId="2" r:id="rId2"/>
    <sheet name="(3) Income Statement" sheetId="5" r:id="rId3"/>
    <sheet name="(4) Questionnaire" sheetId="17" r:id="rId4"/>
    <sheet name="(5) Cash &amp; Investment Schedule" sheetId="11" r:id="rId5"/>
    <sheet name="(6) Premium Schedule" sheetId="7" r:id="rId6"/>
    <sheet name="(7) Reinsurance" sheetId="8" r:id="rId7"/>
    <sheet name="(8) Unpaid Losses &amp; LAE" sheetId="9" r:id="rId8"/>
    <sheet name="(9) Loss &amp; LAE Paid &amp; Incurred" sheetId="10" r:id="rId9"/>
    <sheet name="(10) Protected Cell Information" sheetId="18" r:id="rId10"/>
    <sheet name="Cross check" sheetId="19" r:id="rId11"/>
  </sheets>
  <definedNames>
    <definedName name="\D">#REF!</definedName>
    <definedName name="A">#REF!</definedName>
    <definedName name="BLANK">#REF!</definedName>
    <definedName name="MESSAGE">#REF!</definedName>
    <definedName name="OtherA1">#REF!</definedName>
    <definedName name="OtherA2">#REF!</definedName>
    <definedName name="OtherA3">#REF!</definedName>
    <definedName name="OtherA4">#REF!</definedName>
    <definedName name="OtherB1">#REF!</definedName>
    <definedName name="OtherB2">#REF!</definedName>
    <definedName name="OtherB3">#REF!</definedName>
    <definedName name="OtherB4">#REF!</definedName>
    <definedName name="OtherC1">#REF!</definedName>
    <definedName name="OtherC2">#REF!</definedName>
    <definedName name="OtherC3">#REF!</definedName>
    <definedName name="OtherC4">#REF!</definedName>
    <definedName name="OtherD1">#REF!</definedName>
    <definedName name="OtherD2">#REF!</definedName>
    <definedName name="OtherD3">#REF!</definedName>
    <definedName name="OtherD4">#REF!</definedName>
    <definedName name="OtherE1">#REF!</definedName>
    <definedName name="OtherE2">#REF!</definedName>
    <definedName name="OtherE3">#REF!</definedName>
    <definedName name="OtherE4">#REF!</definedName>
    <definedName name="OtherF1">#REF!</definedName>
    <definedName name="OtherF2">#REF!</definedName>
    <definedName name="OtherF3">#REF!</definedName>
    <definedName name="OtherF4">#REF!</definedName>
    <definedName name="OtherG1">#REF!</definedName>
    <definedName name="OtherG2">#REF!</definedName>
    <definedName name="OtherG3">#REF!</definedName>
    <definedName name="OtherG4">#REF!</definedName>
    <definedName name="OtherH1">#REF!</definedName>
    <definedName name="OtherH2">#REF!</definedName>
    <definedName name="OtherH3">#REF!</definedName>
    <definedName name="OtherH4">#REF!</definedName>
    <definedName name="OtherI1">#REF!</definedName>
    <definedName name="OtherI2">#REF!</definedName>
    <definedName name="OtherI3">#REF!</definedName>
    <definedName name="OtherI4">#REF!</definedName>
    <definedName name="OtherJ1">#REF!</definedName>
    <definedName name="OtherJ2">#REF!</definedName>
    <definedName name="OtherJ3">#REF!</definedName>
    <definedName name="OtherJ4">#REF!</definedName>
    <definedName name="OtherK1">#REF!</definedName>
    <definedName name="OtherK2">#REF!</definedName>
    <definedName name="OtherK3">#REF!</definedName>
    <definedName name="OtherK4">#REF!</definedName>
    <definedName name="OtherL1">#REF!</definedName>
    <definedName name="OtherL2">#REF!</definedName>
    <definedName name="OtherL3">#REF!</definedName>
    <definedName name="OtherL4">#REF!</definedName>
    <definedName name="OtherM1">#REF!</definedName>
    <definedName name="OtherM2">#REF!</definedName>
    <definedName name="OtherM3">#REF!</definedName>
    <definedName name="OtherM4">#REF!</definedName>
    <definedName name="OtherN1">#REF!</definedName>
    <definedName name="OtherN2">#REF!</definedName>
    <definedName name="OtherN3">#REF!</definedName>
    <definedName name="OtherN4">#REF!</definedName>
    <definedName name="OtherO1">#REF!</definedName>
    <definedName name="OtherO2">#REF!</definedName>
    <definedName name="OtherO3">#REF!</definedName>
    <definedName name="OtherO4">#REF!</definedName>
    <definedName name="PAGE1">#REF!</definedName>
    <definedName name="PAGE10">#REF!</definedName>
    <definedName name="PAGE11">#REF!</definedName>
    <definedName name="PAGE12">#REF!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2">#REF!</definedName>
    <definedName name="PAGE20">#REF!</definedName>
    <definedName name="PAGE21">#REF!</definedName>
    <definedName name="PAGE22">#REF!</definedName>
    <definedName name="PAGE3">#REF!</definedName>
    <definedName name="PAGE4">#REF!</definedName>
    <definedName name="PAGE4CONT">#REF!</definedName>
    <definedName name="PAGE5">#REF!</definedName>
    <definedName name="PAGE6">#REF!</definedName>
    <definedName name="PAGE7">#REF!</definedName>
    <definedName name="PAGE8">#REF!</definedName>
    <definedName name="PAGE9">#REF!</definedName>
    <definedName name="_xlnm.Print_Area" localSheetId="9">'(10) Protected Cell Information'!$A$1:$H$64</definedName>
    <definedName name="_xlnm.Print_Area" localSheetId="1">'(2) Balance Sheet'!$A$1:$C$74</definedName>
    <definedName name="_xlnm.Print_Area" localSheetId="2">'(3) Income Statement'!$A$1:$C$45</definedName>
    <definedName name="_xlnm.Print_Area" localSheetId="3">'(4) Questionnaire'!$A$1:$H$154</definedName>
    <definedName name="_xlnm.Print_Area" localSheetId="4">'(5) Cash &amp; Investment Schedule'!$A$1:$I$51</definedName>
    <definedName name="_xlnm.Print_Area" localSheetId="5">'(6) Premium Schedule'!$A$1:$O$37</definedName>
    <definedName name="_xlnm.Print_Area" localSheetId="6">'(7) Reinsurance'!$A$1:$P$50</definedName>
    <definedName name="_xlnm.Print_Area" localSheetId="7">'(8) Unpaid Losses &amp; LAE'!$A$1:$M$65</definedName>
    <definedName name="_xlnm.Print_Area" localSheetId="8">'(9) Loss &amp; LAE Paid &amp; Incurred'!$A$1:$N$65</definedName>
    <definedName name="_xlnm.Print_Area" localSheetId="10">'Cross check'!$A$1:$C$51</definedName>
    <definedName name="_xlnm.Print_Area" localSheetId="0">JURAT!$A$1:$H$88</definedName>
    <definedName name="PRINTLF">#REF!</definedName>
    <definedName name="PRINTSF">#REF!</definedName>
    <definedName name="PRNTR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7" l="1"/>
  <c r="A3" i="5"/>
  <c r="C5" i="18"/>
  <c r="E5" i="10"/>
  <c r="E5" i="9"/>
  <c r="E5" i="8"/>
  <c r="C5" i="11"/>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G47" i="8"/>
  <c r="C9" i="19"/>
  <c r="B3" i="19" l="1"/>
  <c r="B2" i="19"/>
  <c r="D7" i="18"/>
  <c r="B3" i="18"/>
  <c r="B2" i="18"/>
  <c r="H98" i="17"/>
  <c r="E5" i="17"/>
  <c r="A92" i="17"/>
  <c r="A91" i="17"/>
  <c r="A90" i="17"/>
  <c r="A2" i="17"/>
  <c r="A35" i="17"/>
  <c r="A41" i="17" s="1"/>
  <c r="A47" i="17" s="1"/>
  <c r="A56" i="17" s="1"/>
  <c r="A3" i="10"/>
  <c r="A2" i="10"/>
  <c r="M62" i="9"/>
  <c r="M61" i="9"/>
  <c r="M60" i="9"/>
  <c r="M59" i="9"/>
  <c r="M58" i="9"/>
  <c r="M57" i="9"/>
  <c r="M56" i="9"/>
  <c r="M55" i="9"/>
  <c r="M54" i="9"/>
  <c r="M53" i="9"/>
  <c r="M52" i="9"/>
  <c r="M51" i="9"/>
  <c r="M50" i="9"/>
  <c r="M49" i="9"/>
  <c r="M48" i="9"/>
  <c r="M47" i="9"/>
  <c r="M46" i="9"/>
  <c r="M45" i="9"/>
  <c r="M33" i="9"/>
  <c r="M32" i="9"/>
  <c r="M31" i="9"/>
  <c r="M30" i="9"/>
  <c r="M29" i="9"/>
  <c r="M28" i="9"/>
  <c r="M27" i="9"/>
  <c r="M26" i="9"/>
  <c r="M25" i="9"/>
  <c r="M24" i="9"/>
  <c r="M23" i="9"/>
  <c r="M22" i="9"/>
  <c r="M21" i="9"/>
  <c r="M20" i="9"/>
  <c r="M19" i="9"/>
  <c r="M18" i="9"/>
  <c r="M17" i="9"/>
  <c r="M16" i="9"/>
  <c r="A3" i="9"/>
  <c r="A2" i="9"/>
  <c r="A3" i="8"/>
  <c r="A2" i="8"/>
  <c r="O30" i="7"/>
  <c r="O29" i="7"/>
  <c r="O28" i="7"/>
  <c r="O27" i="7"/>
  <c r="O26" i="7"/>
  <c r="O25" i="7"/>
  <c r="O24" i="7"/>
  <c r="O23" i="7"/>
  <c r="O22" i="7"/>
  <c r="O21" i="7"/>
  <c r="O20" i="7"/>
  <c r="O19" i="7"/>
  <c r="O18" i="7"/>
  <c r="O17" i="7"/>
  <c r="O16" i="7"/>
  <c r="O15" i="7"/>
  <c r="O14" i="7"/>
  <c r="O13" i="7"/>
  <c r="E5" i="7"/>
  <c r="A3" i="7"/>
  <c r="A2" i="7"/>
  <c r="A58" i="17" l="1"/>
  <c r="A65" i="17" s="1"/>
  <c r="A3" i="11"/>
  <c r="A2" i="11"/>
  <c r="B6" i="5"/>
  <c r="C6" i="5" s="1"/>
  <c r="A2" i="5"/>
  <c r="A3" i="2"/>
  <c r="A2" i="2"/>
  <c r="B6" i="2"/>
  <c r="C6" i="2" s="1"/>
  <c r="A57" i="1"/>
  <c r="A68" i="17" l="1"/>
  <c r="K62" i="10"/>
  <c r="N62" i="10" s="1"/>
  <c r="K61" i="10"/>
  <c r="N61" i="10" s="1"/>
  <c r="K60" i="10"/>
  <c r="N60" i="10" s="1"/>
  <c r="K59" i="10"/>
  <c r="N59" i="10" s="1"/>
  <c r="K58" i="10"/>
  <c r="N58" i="10" s="1"/>
  <c r="K57" i="10"/>
  <c r="N57" i="10" s="1"/>
  <c r="K56" i="10"/>
  <c r="N56" i="10" s="1"/>
  <c r="K55" i="10"/>
  <c r="N55" i="10" s="1"/>
  <c r="K54" i="10"/>
  <c r="N54" i="10" s="1"/>
  <c r="K53" i="10"/>
  <c r="N53" i="10" s="1"/>
  <c r="K52" i="10"/>
  <c r="N52" i="10" s="1"/>
  <c r="K51" i="10"/>
  <c r="N51" i="10" s="1"/>
  <c r="K49" i="10"/>
  <c r="N49" i="10" s="1"/>
  <c r="K48" i="10"/>
  <c r="N48" i="10" s="1"/>
  <c r="K47" i="10"/>
  <c r="N47" i="10" s="1"/>
  <c r="K46" i="10"/>
  <c r="N46" i="10" s="1"/>
  <c r="K45" i="10"/>
  <c r="N45" i="10" s="1"/>
  <c r="K33" i="10"/>
  <c r="N33" i="10" s="1"/>
  <c r="K32" i="10"/>
  <c r="N32" i="10" s="1"/>
  <c r="K31" i="10"/>
  <c r="N31" i="10" s="1"/>
  <c r="K30" i="10"/>
  <c r="N30" i="10" s="1"/>
  <c r="K29" i="10"/>
  <c r="N29" i="10" s="1"/>
  <c r="K28" i="10"/>
  <c r="N28" i="10" s="1"/>
  <c r="K27" i="10"/>
  <c r="N27" i="10" s="1"/>
  <c r="K26" i="10"/>
  <c r="N26" i="10" s="1"/>
  <c r="K25" i="10"/>
  <c r="N25" i="10" s="1"/>
  <c r="K24" i="10"/>
  <c r="N24" i="10" s="1"/>
  <c r="K23" i="10"/>
  <c r="N23" i="10" s="1"/>
  <c r="K22" i="10"/>
  <c r="N22" i="10" s="1"/>
  <c r="K20" i="10"/>
  <c r="N20" i="10" s="1"/>
  <c r="K19" i="10"/>
  <c r="N19" i="10" s="1"/>
  <c r="K18" i="10"/>
  <c r="N18" i="10" s="1"/>
  <c r="K17" i="10"/>
  <c r="N17" i="10" s="1"/>
  <c r="K16" i="10"/>
  <c r="N16" i="10" s="1"/>
  <c r="M50" i="10"/>
  <c r="M63" i="10" s="1"/>
  <c r="L50" i="10"/>
  <c r="J50" i="10"/>
  <c r="I50" i="10"/>
  <c r="I63" i="10" s="1"/>
  <c r="H50" i="10"/>
  <c r="H63" i="10" s="1"/>
  <c r="J63" i="10"/>
  <c r="M21" i="10"/>
  <c r="M34" i="10" s="1"/>
  <c r="L21" i="10"/>
  <c r="J21" i="10"/>
  <c r="J34" i="10" s="1"/>
  <c r="I21" i="10"/>
  <c r="I34" i="10" s="1"/>
  <c r="H21" i="10"/>
  <c r="H34" i="10" s="1"/>
  <c r="K50" i="10" l="1"/>
  <c r="N50" i="10" s="1"/>
  <c r="N63" i="10" s="1"/>
  <c r="C15" i="19" s="1"/>
  <c r="L63" i="10"/>
  <c r="L34" i="10"/>
  <c r="A71" i="17"/>
  <c r="A77" i="17" s="1"/>
  <c r="A80" i="17" s="1"/>
  <c r="A82" i="17" s="1"/>
  <c r="A97" i="17" s="1"/>
  <c r="A113" i="17" s="1"/>
  <c r="A120" i="17" s="1"/>
  <c r="A128" i="17" s="1"/>
  <c r="A135" i="17" s="1"/>
  <c r="A142" i="17" s="1"/>
  <c r="A149" i="17" s="1"/>
  <c r="K21" i="10"/>
  <c r="N21" i="10" s="1"/>
  <c r="N34" i="10" s="1"/>
  <c r="C14" i="19" s="1"/>
  <c r="K63" i="10" l="1"/>
  <c r="K34" i="10"/>
  <c r="L50" i="9"/>
  <c r="L63" i="9" s="1"/>
  <c r="K50" i="9"/>
  <c r="K63" i="9" s="1"/>
  <c r="J50" i="9"/>
  <c r="J63" i="9" s="1"/>
  <c r="I50" i="9"/>
  <c r="I63" i="9" s="1"/>
  <c r="H50" i="9"/>
  <c r="H63" i="9" s="1"/>
  <c r="L21" i="9"/>
  <c r="L34" i="9" s="1"/>
  <c r="K21" i="9"/>
  <c r="K34" i="9" s="1"/>
  <c r="J21" i="9"/>
  <c r="I21" i="9"/>
  <c r="I34" i="9" s="1"/>
  <c r="H21" i="9"/>
  <c r="H34" i="9" s="1"/>
  <c r="J34" i="9"/>
  <c r="P25" i="8"/>
  <c r="O25" i="8"/>
  <c r="N25" i="8"/>
  <c r="M25" i="8"/>
  <c r="L25" i="8"/>
  <c r="K25" i="8"/>
  <c r="J25" i="8"/>
  <c r="P47" i="8"/>
  <c r="O47" i="8"/>
  <c r="M47" i="8"/>
  <c r="L47" i="8"/>
  <c r="J47" i="8"/>
  <c r="I47" i="8"/>
  <c r="H47" i="8"/>
  <c r="F47" i="8"/>
  <c r="N40" i="8"/>
  <c r="K46" i="8"/>
  <c r="N46" i="8" s="1"/>
  <c r="K45" i="8"/>
  <c r="N45" i="8" s="1"/>
  <c r="K44" i="8"/>
  <c r="N44" i="8" s="1"/>
  <c r="K43" i="8"/>
  <c r="N43" i="8" s="1"/>
  <c r="K42" i="8"/>
  <c r="N42" i="8" s="1"/>
  <c r="K41" i="8"/>
  <c r="N41" i="8" s="1"/>
  <c r="K40" i="8"/>
  <c r="K39" i="8"/>
  <c r="N39" i="8" s="1"/>
  <c r="K38" i="8"/>
  <c r="N38" i="8" s="1"/>
  <c r="K37" i="8"/>
  <c r="N37" i="8" s="1"/>
  <c r="K36" i="8"/>
  <c r="N36" i="8" s="1"/>
  <c r="K35" i="8"/>
  <c r="N35" i="8" s="1"/>
  <c r="K34" i="8"/>
  <c r="N34" i="8" s="1"/>
  <c r="H25" i="8"/>
  <c r="G25" i="8"/>
  <c r="F25" i="8"/>
  <c r="I24" i="8"/>
  <c r="I23" i="8"/>
  <c r="I22" i="8"/>
  <c r="I21" i="8"/>
  <c r="I20" i="8"/>
  <c r="I19" i="8"/>
  <c r="I18" i="8"/>
  <c r="I17" i="8"/>
  <c r="I16" i="8"/>
  <c r="I15" i="8"/>
  <c r="I14" i="8"/>
  <c r="I13" i="8"/>
  <c r="I12" i="8"/>
  <c r="I25" i="8" s="1"/>
  <c r="N18" i="7"/>
  <c r="M18" i="7"/>
  <c r="L18" i="7"/>
  <c r="J18" i="7"/>
  <c r="I18" i="7"/>
  <c r="H18" i="7"/>
  <c r="G18" i="7"/>
  <c r="N47" i="8" l="1"/>
  <c r="K47" i="8"/>
  <c r="M63" i="9"/>
  <c r="M34" i="9"/>
  <c r="L30" i="7" l="1"/>
  <c r="K29" i="7"/>
  <c r="K28" i="7"/>
  <c r="K27" i="7"/>
  <c r="K26" i="7"/>
  <c r="K25" i="7"/>
  <c r="K24" i="7"/>
  <c r="K23" i="7"/>
  <c r="K22" i="7"/>
  <c r="K21" i="7"/>
  <c r="K20" i="7"/>
  <c r="K19" i="7"/>
  <c r="K17" i="7"/>
  <c r="K16" i="7"/>
  <c r="K15" i="7"/>
  <c r="K14" i="7"/>
  <c r="K13" i="7"/>
  <c r="N30" i="7"/>
  <c r="M30" i="7"/>
  <c r="J30" i="7"/>
  <c r="I30" i="7"/>
  <c r="H30" i="7"/>
  <c r="G30" i="7"/>
  <c r="K18" i="7" l="1"/>
  <c r="K31" i="7"/>
  <c r="C12" i="5"/>
  <c r="H120" i="17" s="1"/>
  <c r="H121" i="17" s="1"/>
  <c r="C14" i="5" l="1"/>
  <c r="C16" i="5" s="1"/>
  <c r="C21" i="5"/>
  <c r="B21" i="5"/>
  <c r="B72" i="2"/>
  <c r="C72" i="2"/>
  <c r="H113" i="17" l="1"/>
  <c r="H114" i="17" s="1"/>
  <c r="C22" i="5"/>
  <c r="C26" i="5" s="1"/>
  <c r="C29" i="5" s="1"/>
  <c r="C35" i="5" s="1"/>
  <c r="C45" i="5" s="1"/>
  <c r="B34" i="5" s="1"/>
  <c r="C12" i="19" s="1"/>
  <c r="H97" i="17"/>
  <c r="H99" i="17" s="1"/>
  <c r="H142" i="17"/>
  <c r="H143" i="17" s="1"/>
  <c r="B12" i="5"/>
  <c r="C63" i="2"/>
  <c r="C25" i="2"/>
  <c r="B25" i="2"/>
  <c r="C12" i="2"/>
  <c r="C17" i="2" s="1"/>
  <c r="C39" i="2" s="1"/>
  <c r="B42" i="2"/>
  <c r="B14" i="5" l="1"/>
  <c r="B16" i="5" s="1"/>
  <c r="B22" i="5" s="1"/>
  <c r="B26" i="5" s="1"/>
  <c r="B29" i="5" s="1"/>
  <c r="B35" i="5" s="1"/>
  <c r="B45" i="5" s="1"/>
  <c r="C10" i="19" s="1"/>
  <c r="C13" i="19"/>
  <c r="C11" i="19"/>
  <c r="H128" i="17"/>
  <c r="H129" i="17" s="1"/>
  <c r="B63" i="2"/>
  <c r="C74" i="2"/>
  <c r="C8" i="19" s="1"/>
  <c r="B12" i="2"/>
  <c r="B17" i="2" s="1"/>
  <c r="B39" i="2" s="1"/>
  <c r="H135" i="17" l="1"/>
  <c r="H136" i="17" s="1"/>
  <c r="B74" i="2"/>
  <c r="C7" i="19" s="1"/>
  <c r="H149" i="17"/>
  <c r="H150" i="17" s="1"/>
  <c r="C42" i="2"/>
</calcChain>
</file>

<file path=xl/sharedStrings.xml><?xml version="1.0" encoding="utf-8"?>
<sst xmlns="http://schemas.openxmlformats.org/spreadsheetml/2006/main" count="738" uniqueCount="420">
  <si>
    <t>ICCAS v. 2024</t>
  </si>
  <si>
    <t>Date Licensed:</t>
  </si>
  <si>
    <t>Fiscal Year End:</t>
  </si>
  <si>
    <t>Captive Type:</t>
  </si>
  <si>
    <t>Vice President</t>
  </si>
  <si>
    <t>President (Signature)</t>
  </si>
  <si>
    <t>Secretary (Signature)</t>
  </si>
  <si>
    <t>Treasurer (Signature)</t>
  </si>
  <si>
    <t xml:space="preserve">                                   (or other similar financial position)</t>
  </si>
  <si>
    <t>[Minimum of two (2) Officer signatures required]</t>
  </si>
  <si>
    <t>Other Executive Officer (Signature)</t>
  </si>
  <si>
    <t>County/City of:</t>
  </si>
  <si>
    <t xml:space="preserve">Subscribed and sworn to before me this </t>
  </si>
  <si>
    <t>day of</t>
  </si>
  <si>
    <t xml:space="preserve">My Commission Expires: </t>
  </si>
  <si>
    <t>Captive Status:</t>
  </si>
  <si>
    <t>Annual Report Contact:</t>
  </si>
  <si>
    <t xml:space="preserve">  Name:  </t>
  </si>
  <si>
    <t xml:space="preserve">  Phone Number:</t>
  </si>
  <si>
    <t xml:space="preserve">  Email:</t>
  </si>
  <si>
    <t>pg.2</t>
  </si>
  <si>
    <t>BALANCE SHEET</t>
  </si>
  <si>
    <t>ASSETS</t>
  </si>
  <si>
    <t xml:space="preserve"> Current</t>
  </si>
  <si>
    <t xml:space="preserve"> Prior</t>
  </si>
  <si>
    <t xml:space="preserve"> 1.  a) Bonds</t>
  </si>
  <si>
    <t xml:space="preserve">      b) Stocks</t>
  </si>
  <si>
    <t xml:space="preserve">      c) Cash and Cash Equivalents</t>
  </si>
  <si>
    <t xml:space="preserve">      d) Short-Term Investments</t>
  </si>
  <si>
    <t xml:space="preserve">      Subtotal: Cash and Investments</t>
  </si>
  <si>
    <t xml:space="preserve"> 2.  Other Invested Assets</t>
  </si>
  <si>
    <t xml:space="preserve"> </t>
  </si>
  <si>
    <t xml:space="preserve">       a)</t>
  </si>
  <si>
    <t xml:space="preserve">       b)</t>
  </si>
  <si>
    <t xml:space="preserve">      Subtotal: Total Invested Assets</t>
  </si>
  <si>
    <t xml:space="preserve"> 3.  Investment Income Due and Accrued</t>
  </si>
  <si>
    <t xml:space="preserve"> 4.  Premiums Receivable</t>
  </si>
  <si>
    <t xml:space="preserve"> 5.  Loans to Parent and/or Affiliates</t>
  </si>
  <si>
    <t xml:space="preserve"> 6.  Reins. Recoverable on Unpaid Losses &amp; LAE</t>
  </si>
  <si>
    <t xml:space="preserve"> 7.  Reins. Recoverable on Paid Losses &amp; LAE</t>
  </si>
  <si>
    <t xml:space="preserve">      Subtotal: Reinsurance Recoverable</t>
  </si>
  <si>
    <t xml:space="preserve"> 8.  Funds Held by Ceding Reinsurers</t>
  </si>
  <si>
    <t xml:space="preserve"> 9.  Ceded Unearned Premium</t>
  </si>
  <si>
    <t>10. Deposits With Reinsurer</t>
  </si>
  <si>
    <t>11. Letters of Credit</t>
  </si>
  <si>
    <t>12. Deferred Tax Asset</t>
  </si>
  <si>
    <t>13. Deferred Acquisition Costs</t>
  </si>
  <si>
    <t>14. Federal Income Tax Receivable</t>
  </si>
  <si>
    <t>15. Other Assets</t>
  </si>
  <si>
    <t xml:space="preserve">      a)</t>
  </si>
  <si>
    <t xml:space="preserve">      b)</t>
  </si>
  <si>
    <t xml:space="preserve">      c)</t>
  </si>
  <si>
    <t xml:space="preserve">      d)</t>
  </si>
  <si>
    <t>16. Total Assets</t>
  </si>
  <si>
    <t>LIABILITIES, CAPITAL AND SURPLUS</t>
  </si>
  <si>
    <t>Current</t>
  </si>
  <si>
    <t>Prior</t>
  </si>
  <si>
    <t>17. Loss and LAE Reserves</t>
  </si>
  <si>
    <t>18. Reins. Payable on Paid Losses &amp; LAE</t>
  </si>
  <si>
    <t>19. Insurance Deposit Liability</t>
  </si>
  <si>
    <t>20. Commissions, Expenses and Fees</t>
  </si>
  <si>
    <t>21. Federal Income Taxes Payable</t>
  </si>
  <si>
    <t>22. Unearned Premium</t>
  </si>
  <si>
    <t>23. Reinsurance Balances Payable</t>
  </si>
  <si>
    <t>24. Loans and Notes Payable</t>
  </si>
  <si>
    <t>25. Amounts Due to Affiliates</t>
  </si>
  <si>
    <t>26. Funds Held Under Reinsurance Contracts</t>
  </si>
  <si>
    <t>27. Dividends Payable</t>
  </si>
  <si>
    <t>28. Accrued Expenses</t>
  </si>
  <si>
    <t>29. Premium Tax Payable</t>
  </si>
  <si>
    <t>30. Other Liabilities</t>
  </si>
  <si>
    <t>31. Total Liabilities</t>
  </si>
  <si>
    <t xml:space="preserve">      a) Paid In Capital</t>
  </si>
  <si>
    <t>32. Capital</t>
  </si>
  <si>
    <t>33. Surplus</t>
  </si>
  <si>
    <t xml:space="preserve">      a) Contributed Surplus</t>
  </si>
  <si>
    <t xml:space="preserve">      b) Unrealized Gain/(Loss) on Investments</t>
  </si>
  <si>
    <t xml:space="preserve">      c) Retained Earnings</t>
  </si>
  <si>
    <t>35. Total (lines 31 and 34)</t>
  </si>
  <si>
    <t>pg.3</t>
  </si>
  <si>
    <t>STATEMENT OF INCOME</t>
  </si>
  <si>
    <t xml:space="preserve">      b) Assumed Premiums Written</t>
  </si>
  <si>
    <t xml:space="preserve">      c) Ceded Premiums Written</t>
  </si>
  <si>
    <t>Underwriting Expenses</t>
  </si>
  <si>
    <t>CAPITAL AND SURPLUS ACCOUNT</t>
  </si>
  <si>
    <t xml:space="preserve">      (including equity income/(loss) on subsidiaries)</t>
  </si>
  <si>
    <t>Underwriting Income:</t>
  </si>
  <si>
    <t xml:space="preserve">       a.)</t>
  </si>
  <si>
    <t xml:space="preserve">       b.)</t>
  </si>
  <si>
    <t xml:space="preserve">       c.)</t>
  </si>
  <si>
    <t>Iowa Captive Company Annual Statement</t>
  </si>
  <si>
    <r>
      <t>(2)</t>
    </r>
    <r>
      <rPr>
        <sz val="11"/>
        <rFont val="Aptos Display"/>
        <family val="2"/>
        <scheme val="major"/>
      </rPr>
      <t xml:space="preserve"> Must be Notarized.  Please note that e-notarization is accepted.</t>
    </r>
  </si>
  <si>
    <r>
      <t xml:space="preserve">Notary Signature </t>
    </r>
    <r>
      <rPr>
        <vertAlign val="superscript"/>
        <sz val="11"/>
        <rFont val="Aptos Display"/>
        <family val="2"/>
        <scheme val="major"/>
      </rPr>
      <t>(2)</t>
    </r>
  </si>
  <si>
    <t>(1)
DIRECT BUSINESS</t>
  </si>
  <si>
    <t>(2)
REINSURANCE
ASSUMED</t>
  </si>
  <si>
    <t xml:space="preserve">Affiliated </t>
  </si>
  <si>
    <t>Unaffiliated</t>
  </si>
  <si>
    <t>Affiliated</t>
  </si>
  <si>
    <t>Annual Report for the Period Ending:</t>
  </si>
  <si>
    <t>Line of Business</t>
  </si>
  <si>
    <t>Premium Schedule</t>
  </si>
  <si>
    <t>Total</t>
  </si>
  <si>
    <t>Describe below the other lines of business included in line 6.</t>
  </si>
  <si>
    <t>2.  General Liability</t>
  </si>
  <si>
    <t>3.  Professional Liability</t>
  </si>
  <si>
    <t>4.  Other Liability</t>
  </si>
  <si>
    <t xml:space="preserve">5.  Worker's Compensation </t>
  </si>
  <si>
    <t>6.  All Other Lines</t>
  </si>
  <si>
    <t>1.  Automobile Liability</t>
  </si>
  <si>
    <t>a.</t>
  </si>
  <si>
    <t>b.</t>
  </si>
  <si>
    <t>c.</t>
  </si>
  <si>
    <t>d.</t>
  </si>
  <si>
    <t>e.</t>
  </si>
  <si>
    <t>f.</t>
  </si>
  <si>
    <t xml:space="preserve"> 1. a) Direct Premiums Written</t>
  </si>
  <si>
    <t>(3)                TOTAL GROSS PREMIUM WRITTEN            (1+2)</t>
  </si>
  <si>
    <t>(4)                     PREMIUMS ACCT'D FOR BY DEPOSIT METHOD</t>
  </si>
  <si>
    <t>(5)               REINSURANCE CEDED</t>
  </si>
  <si>
    <t>(6)                      REINSURANCE ACCT'D FOR BY DEPOSIT METHOD
REINSURANCE
ACCT'D FOR
BY DEPOSIT
METHOD</t>
  </si>
  <si>
    <t>(p.2, line 10)</t>
  </si>
  <si>
    <t>REINSURANCE ASSUMED</t>
  </si>
  <si>
    <t>(1) NAME OF REINSURED*</t>
  </si>
  <si>
    <t>(2) ID Number</t>
  </si>
  <si>
    <t>(3) ASSUMED PREMIUM</t>
  </si>
  <si>
    <t>REINSURANCE ON</t>
  </si>
  <si>
    <t>(6) TOTAL    (4+5)</t>
  </si>
  <si>
    <t>(7) CONTIN. COMM. PAYABLE</t>
  </si>
  <si>
    <t>(8) ASSUMED PREMIUMS RECEIVABLE</t>
  </si>
  <si>
    <t>(9) UNEARNED PREMIUM</t>
  </si>
  <si>
    <t>(10) FUNDS HELD BY REINSURED</t>
  </si>
  <si>
    <t>(11) LOC POSTED</t>
  </si>
  <si>
    <t>(12) ASSETS PLEDGED TO SECURE LOC</t>
  </si>
  <si>
    <t>(13) AMOUNT HELD IN TRUST</t>
  </si>
  <si>
    <t>(4) PAID LOSS/LAE</t>
  </si>
  <si>
    <t>(5) KNOWN LOSS/LAE</t>
  </si>
  <si>
    <t xml:space="preserve">TOTAL:  </t>
  </si>
  <si>
    <t>REINSURANCE CEDED</t>
  </si>
  <si>
    <t>(1) NAME OF REINSURER*</t>
  </si>
  <si>
    <t>(3) PREMIUM CEDED</t>
  </si>
  <si>
    <t>REINSURANCE RECOVERABLE ON</t>
  </si>
  <si>
    <t>(8) TOTAL RECOV. (4+5+6+7)</t>
  </si>
  <si>
    <t>REINSURANCE PAYABLE</t>
  </si>
  <si>
    <t>(11) NET AMT RECOV.**                   (8-9-10)</t>
  </si>
  <si>
    <t>(12) FUNDS HELD BY CO.</t>
  </si>
  <si>
    <t>(13) LETTERS OF CREDIT</t>
  </si>
  <si>
    <t>(5) CASE LOSS/LAE</t>
  </si>
  <si>
    <t>(6) IBNR LOSS/LAE</t>
  </si>
  <si>
    <t>(7) UNEARNED PREMIUM</t>
  </si>
  <si>
    <t>(9) CEDED BALANCES</t>
  </si>
  <si>
    <t>(10) OTHER AMTS DUE</t>
  </si>
  <si>
    <t xml:space="preserve">*If entity is an affiliate, add an asterisk (*) to their name. </t>
  </si>
  <si>
    <t>**If collateralized with trust fund, attach supporting documentation.</t>
  </si>
  <si>
    <t>UNPAID LOSSES &amp; LAE</t>
  </si>
  <si>
    <t>UNPAID LOSSES</t>
  </si>
  <si>
    <t>LINES OF BUSINESS</t>
  </si>
  <si>
    <t>(1)
CASE BASIS
DIRECT &amp; 
ASSUMED</t>
  </si>
  <si>
    <t>(2)
CASE BASIS
REINSURANCE
RECOVERABLE</t>
  </si>
  <si>
    <t>(3)
IBNR</t>
  </si>
  <si>
    <t>(4)
IBNR
REINSURANCE
RECOVERABLE</t>
  </si>
  <si>
    <t>(5)
DISCOUNT</t>
  </si>
  <si>
    <t>(6)
NET LOSSES
UNPAID
1-2+3-4-5</t>
  </si>
  <si>
    <t>Automobile Liability</t>
  </si>
  <si>
    <t>General Liability</t>
  </si>
  <si>
    <t>Professional Liability</t>
  </si>
  <si>
    <t>Property</t>
  </si>
  <si>
    <t xml:space="preserve">Worker's Compensation </t>
  </si>
  <si>
    <t>All Other Lines</t>
  </si>
  <si>
    <t/>
  </si>
  <si>
    <t>(p.9, col. 5)</t>
  </si>
  <si>
    <t>UNPAID LOSS ADJUSTMENT EXPENSES</t>
  </si>
  <si>
    <t>(7)
CASE BASIS
DIRECT &amp; 
ASSUMED</t>
  </si>
  <si>
    <t>(8)
CASE BASIS
REINSURANCE
RECOVERABLE</t>
  </si>
  <si>
    <t>(9)
IBNR</t>
  </si>
  <si>
    <t>(10)
IBNR
REINSURANCE
RECOVERABLE</t>
  </si>
  <si>
    <t>(11)
DISCOUNT</t>
  </si>
  <si>
    <t>(12)
NET LAE
UNPAID
7-8+9-10-11</t>
  </si>
  <si>
    <t>(p. 9, col. 13)</t>
  </si>
  <si>
    <t>a</t>
  </si>
  <si>
    <t>b</t>
  </si>
  <si>
    <t>c</t>
  </si>
  <si>
    <t>d</t>
  </si>
  <si>
    <t>e</t>
  </si>
  <si>
    <t>f</t>
  </si>
  <si>
    <t>g</t>
  </si>
  <si>
    <t>h</t>
  </si>
  <si>
    <t>i</t>
  </si>
  <si>
    <t>j</t>
  </si>
  <si>
    <t>k</t>
  </si>
  <si>
    <t>l</t>
  </si>
  <si>
    <t>(col. 2 + 4 + 8 + 10 = p.2, line 6)</t>
  </si>
  <si>
    <t>LOSS &amp; LAE PAID AND INCURRED</t>
  </si>
  <si>
    <t>LOSSES</t>
  </si>
  <si>
    <t>LOSSES PAID LESS SALVAGE</t>
  </si>
  <si>
    <t>(5)
NET LOSSES
UNPAID
CURRENT YEAR</t>
  </si>
  <si>
    <t>(6)
NET LOSSES
UNPAID
PRIOR YEAR</t>
  </si>
  <si>
    <t>(7)
NET LOSSES
INCURRED
4+5-6</t>
  </si>
  <si>
    <t>(1)
DIRECT
BUSINESS</t>
  </si>
  <si>
    <t>(3)
REINSURANCE
RECOVERED</t>
  </si>
  <si>
    <t>(4)
NET PAYMENTS
1+2-3</t>
  </si>
  <si>
    <t xml:space="preserve">a.  </t>
  </si>
  <si>
    <t>g.</t>
  </si>
  <si>
    <t>h.</t>
  </si>
  <si>
    <t>i.</t>
  </si>
  <si>
    <t>j.</t>
  </si>
  <si>
    <t>k.</t>
  </si>
  <si>
    <t>l.</t>
  </si>
  <si>
    <t>(p.8, col.6)</t>
  </si>
  <si>
    <t>LOSS ADJUSTMENT EXPENSES</t>
  </si>
  <si>
    <t>(13)
NET LAE
UNPAID
CURRENT YEAR</t>
  </si>
  <si>
    <t>(14)
NET LAE
UNPAID
PRIOR YEAR</t>
  </si>
  <si>
    <t>(15)
NET LAE
INCURRED
12+13-14</t>
  </si>
  <si>
    <t>(9)
DIRECT
BUSINESS</t>
  </si>
  <si>
    <t>(10)
REINSURANCE
ASSUMED</t>
  </si>
  <si>
    <t>(11)
REINSURANCE
RECOVERED</t>
  </si>
  <si>
    <t>(12)
NET PAYMENTS
9+10-11</t>
  </si>
  <si>
    <t>(p.8, col.12)</t>
  </si>
  <si>
    <t>(p.3, line 7)</t>
  </si>
  <si>
    <t>Location Held</t>
  </si>
  <si>
    <t>Cost</t>
  </si>
  <si>
    <t>* Include cash bank accounts. Each individual investment and account should be listed.</t>
  </si>
  <si>
    <t>CAPTIVE INSURANCE COMPANY</t>
  </si>
  <si>
    <t>State of:</t>
  </si>
  <si>
    <t>Captive City, State, Zip Code:</t>
  </si>
  <si>
    <t>Pure</t>
  </si>
  <si>
    <t>Industrial Insured</t>
  </si>
  <si>
    <t>Branch</t>
  </si>
  <si>
    <t>Protected Cell</t>
  </si>
  <si>
    <t>Captive Company Name…..............................................................................................................................................................</t>
  </si>
  <si>
    <t>Annual Report for the Period Ended…....................................................................................................................................................</t>
  </si>
  <si>
    <t>(MM/DD/YYYY)</t>
  </si>
  <si>
    <t xml:space="preserve">Captive Street or Mailing Address:                        </t>
  </si>
  <si>
    <r>
      <t>OFFICERS</t>
    </r>
    <r>
      <rPr>
        <u/>
        <vertAlign val="superscript"/>
        <sz val="12"/>
        <rFont val="Aptos Display"/>
        <family val="2"/>
        <scheme val="major"/>
      </rPr>
      <t>(1)</t>
    </r>
  </si>
  <si>
    <r>
      <t>DIRECTORS</t>
    </r>
    <r>
      <rPr>
        <u/>
        <vertAlign val="superscript"/>
        <sz val="12"/>
        <rFont val="Aptos Display"/>
        <family val="2"/>
        <scheme val="major"/>
      </rPr>
      <t>(1)</t>
    </r>
  </si>
  <si>
    <t>Organized under the laws of the State of…....................................................................................................................................................</t>
  </si>
  <si>
    <t>License #.................................................................................................................................................................................................................</t>
  </si>
  <si>
    <t xml:space="preserve">President   </t>
  </si>
  <si>
    <t xml:space="preserve">Secretary   </t>
  </si>
  <si>
    <t xml:space="preserve">Treasurer   </t>
  </si>
  <si>
    <t>each for himself deposes and says that they are the above described officers of the said insurer, and that on the last day of the period presented, all of the herin described</t>
  </si>
  <si>
    <t>assets were the absolute property of said insurer, free and clear from any liens or claims thereon, except as stated, and that this annual statement, together with related</t>
  </si>
  <si>
    <t>exhibits, schedules, and explanations therein contained, annexed or referred to are a full and true statement of all the assets and liabilities and of the condition and affairs</t>
  </si>
  <si>
    <t xml:space="preserve">of said insurer as of the date presented, and of its income and deductions therefrom for the year ended on that date, according to the best of their presented, and of its </t>
  </si>
  <si>
    <t>income and deductions therefrom for the year ended on that date, according to the best of their information, knowledge, and belief, respectively.</t>
  </si>
  <si>
    <t xml:space="preserve">    and a Biographical Affidavit Form must be on file.</t>
  </si>
  <si>
    <r>
      <rPr>
        <vertAlign val="superscript"/>
        <sz val="11"/>
        <rFont val="Aptos Display"/>
        <family val="2"/>
        <scheme val="major"/>
      </rPr>
      <t>(1)</t>
    </r>
    <r>
      <rPr>
        <sz val="11"/>
        <rFont val="Aptos Display"/>
        <family val="2"/>
        <scheme val="major"/>
      </rPr>
      <t>Show full name and indicate by number sign</t>
    </r>
    <r>
      <rPr>
        <b/>
        <sz val="11"/>
        <rFont val="Aptos Display"/>
        <family val="2"/>
        <scheme val="major"/>
      </rPr>
      <t xml:space="preserve"> (#) </t>
    </r>
    <r>
      <rPr>
        <sz val="11"/>
        <rFont val="Aptos Display"/>
        <family val="2"/>
        <scheme val="major"/>
      </rPr>
      <t>those officers and directors who did not occupy the indicated position in the previous annual statement,</t>
    </r>
  </si>
  <si>
    <t>pg.5</t>
  </si>
  <si>
    <t xml:space="preserve"> CASH AND INVESTMENT SCHEDULE</t>
  </si>
  <si>
    <t>Fair Market Value</t>
  </si>
  <si>
    <t>Source of Valuation            (Self, SVO, NYSE)</t>
  </si>
  <si>
    <t>Cusip # (if applicable)</t>
  </si>
  <si>
    <t>Account # (if applicable)</t>
  </si>
  <si>
    <t>Rating                                              (SVO, S&amp;P)</t>
  </si>
  <si>
    <t>Issuer                                      (US Treasury, company, etc.)</t>
  </si>
  <si>
    <t>Type *                               (Bond, Cash, Stock, CD)</t>
  </si>
  <si>
    <t>pg.6</t>
  </si>
  <si>
    <t>(7)                     NET    PREMIUMS WRITTEN              (3-4-5+6)</t>
  </si>
  <si>
    <t xml:space="preserve">  2. Net Premiums Written</t>
  </si>
  <si>
    <t xml:space="preserve">  3. Net (Increase) Decrease In Unearned Premiums</t>
  </si>
  <si>
    <t xml:space="preserve">  4. Net Premiums Earned</t>
  </si>
  <si>
    <t xml:space="preserve"> 5. Other Insurance Income</t>
  </si>
  <si>
    <t xml:space="preserve">  6. Total Income (lines 4 &amp; 5)</t>
  </si>
  <si>
    <t xml:space="preserve">  7. Net Losses Incurred</t>
  </si>
  <si>
    <t xml:space="preserve">  8. Net Loss Adjustment Expenses Incurred</t>
  </si>
  <si>
    <t xml:space="preserve">  9. Other Underwriting Expenses</t>
  </si>
  <si>
    <t xml:space="preserve">12. Net Investment Income </t>
  </si>
  <si>
    <t>13. General and Administrative Expenses</t>
  </si>
  <si>
    <t xml:space="preserve">14. Other Expenses </t>
  </si>
  <si>
    <t>16. Policyholder Dividends</t>
  </si>
  <si>
    <t>17. Federal Income Taxes</t>
  </si>
  <si>
    <t xml:space="preserve">  10. Total Underwriting Expenses (lines 7 to 9)</t>
  </si>
  <si>
    <t xml:space="preserve">  11. Underwriting Profit/(Loss) (line 6 minus 10)</t>
  </si>
  <si>
    <t>15. Income Before Dividends and Taxes (line 11 &amp; 12 minus 13 &amp; 14)</t>
  </si>
  <si>
    <t>18. Net Income (line 15 minus 16 &amp; 17)</t>
  </si>
  <si>
    <t>19. Capital &amp; Surplus, end of previous year</t>
  </si>
  <si>
    <t xml:space="preserve">20. Net Income </t>
  </si>
  <si>
    <t>21. Net Unrealized Capital Gains or Losses</t>
  </si>
  <si>
    <t>22. Change in Additional Paid in Capital (net)</t>
  </si>
  <si>
    <t>23. Contributed Surplus</t>
  </si>
  <si>
    <t>24.  Dividends to Shareholders (show as negative)</t>
  </si>
  <si>
    <t>25. Other (show reductions as negative):</t>
  </si>
  <si>
    <t>(p.3, line 2)</t>
  </si>
  <si>
    <t>Are there differences between the amount of premium on this page and the amount reported on your Iowa Captive Premium Tax Return?  If yes, please explain below:</t>
  </si>
  <si>
    <t>pg.7</t>
  </si>
  <si>
    <t>pg.8</t>
  </si>
  <si>
    <t>(col. 1 +3 + 7 + 9 = p.2, line 17)</t>
  </si>
  <si>
    <t>pg.9</t>
  </si>
  <si>
    <t>(p.3, line 8)</t>
  </si>
  <si>
    <t>pg.4</t>
  </si>
  <si>
    <t>QUESTIONNAIRE</t>
  </si>
  <si>
    <t>OWNERSHIP</t>
  </si>
  <si>
    <t>List the name(s) and addresses of the beneficial owners of the captive and corresponding percentages of ownership as of the reporting date:</t>
  </si>
  <si>
    <t>Name</t>
  </si>
  <si>
    <t>Address</t>
  </si>
  <si>
    <t>% Ownership</t>
  </si>
  <si>
    <t>Select One</t>
  </si>
  <si>
    <t xml:space="preserve">    If No, please explain:</t>
  </si>
  <si>
    <t>b) Has the ownership changed in the past year from the last annual report filing?</t>
  </si>
  <si>
    <t xml:space="preserve">    If Yes, was notification submited to the Department, including a new organizational chart?</t>
  </si>
  <si>
    <t xml:space="preserve">    If No that notification was not submitted, please explain:</t>
  </si>
  <si>
    <t>Name and address of captive approved appointed actuary.</t>
  </si>
  <si>
    <t>Firm</t>
  </si>
  <si>
    <t>Name and address of captive approved appointed independent certified public accountant.</t>
  </si>
  <si>
    <t>ACCOUNTING</t>
  </si>
  <si>
    <t>What basis of accounting does the captive use to prepare its annual report?</t>
  </si>
  <si>
    <t>Have losses been discounted?</t>
  </si>
  <si>
    <t>If Yes, what interest rate was used?</t>
  </si>
  <si>
    <t>What was the total amount of the annual discount?</t>
  </si>
  <si>
    <t>PLAN OF OPERATION</t>
  </si>
  <si>
    <t>Have all insurance related plan changes, that occurred within the last year, been submitted to the Department?</t>
  </si>
  <si>
    <t>SPECIFIC CAPTIVE TYPE/TRANSACTIONS</t>
  </si>
  <si>
    <t>What is the total number of open and active cells (not closed or dissolved)?</t>
  </si>
  <si>
    <t>What is the total number of separate accounts?</t>
  </si>
  <si>
    <t>Does the captive own any insurance subsidiaries?</t>
  </si>
  <si>
    <t>a) If Yes, list the name of insurance subsidiary and state of domicile below:</t>
  </si>
  <si>
    <t>Name of Insurance Subsidiary</t>
  </si>
  <si>
    <t>State of Domicile</t>
  </si>
  <si>
    <t>pg.4 Cont.</t>
  </si>
  <si>
    <t>QUESTIONNAIRE (continued)</t>
  </si>
  <si>
    <t>FINANCIAL RESULTS/RATIOS</t>
  </si>
  <si>
    <t>Total capital and surplus:</t>
  </si>
  <si>
    <t>Required unimpaired paid-in capital and surplus for Active Captive:</t>
  </si>
  <si>
    <t>Did total capital and surplus meet the regulatory requirement:</t>
  </si>
  <si>
    <t>Captive Type</t>
  </si>
  <si>
    <t>Risk Retention Group</t>
  </si>
  <si>
    <t>Select Type</t>
  </si>
  <si>
    <t>Enter Type on Jurat</t>
  </si>
  <si>
    <t>If No, please provide detailed explanation and regulatory notification is required to the Department.</t>
  </si>
  <si>
    <t>Change in total capital and surplus</t>
  </si>
  <si>
    <t>Did surplus decrease by more than 15%</t>
  </si>
  <si>
    <t>If Yes, please provide detailed explanation:</t>
  </si>
  <si>
    <t>Change in net premiums written</t>
  </si>
  <si>
    <t>Did net premium written increase or decrease by more than 25%</t>
  </si>
  <si>
    <t>Net premiums written to surplus ratio</t>
  </si>
  <si>
    <t>Did the net premiums written to surplus ratio exceed 400%?</t>
  </si>
  <si>
    <t>Combined ratio</t>
  </si>
  <si>
    <t>Did the combined ratio exceed 120%?</t>
  </si>
  <si>
    <t>Net reserves to surplus ratio</t>
  </si>
  <si>
    <t>Did the net reserves to surplus ratio exceed 400%?</t>
  </si>
  <si>
    <t>Liabilities to surplus ratio</t>
  </si>
  <si>
    <t>Did the liabilities to surplus ratio exceed 500%?</t>
  </si>
  <si>
    <r>
      <t xml:space="preserve">a) Have the most recent </t>
    </r>
    <r>
      <rPr>
        <b/>
        <sz val="11"/>
        <rFont val="Aptos Display"/>
        <family val="2"/>
        <scheme val="major"/>
      </rPr>
      <t>Parent Company Financials</t>
    </r>
    <r>
      <rPr>
        <sz val="11"/>
        <rFont val="Aptos Display"/>
        <family val="2"/>
        <scheme val="major"/>
      </rPr>
      <t xml:space="preserve"> - (issued w/i 12 mos.) annual report, 10-K or audited financial</t>
    </r>
  </si>
  <si>
    <r>
      <t xml:space="preserve">(Answer "N/A" if no </t>
    </r>
    <r>
      <rPr>
        <b/>
        <sz val="11"/>
        <rFont val="Aptos Display"/>
        <family val="2"/>
        <scheme val="major"/>
      </rPr>
      <t>insurance related</t>
    </r>
    <r>
      <rPr>
        <sz val="11"/>
        <rFont val="Aptos Display"/>
        <family val="2"/>
        <scheme val="major"/>
      </rPr>
      <t xml:space="preserve"> business plan changes occurred)</t>
    </r>
  </si>
  <si>
    <t xml:space="preserve">    statement of the beneficial owners been provided to the Department?</t>
  </si>
  <si>
    <t>APPOINTED ACTUARY, INDEPENDENT CPA, &amp; CAPTIVE MANAGER</t>
  </si>
  <si>
    <t>Name and address of captive approved captive manager.</t>
  </si>
  <si>
    <t>a.) Has there been any change since the previous year?</t>
  </si>
  <si>
    <t>Has the Company adopted a yearly conflict of interest procedure for officers, directors and key employees as required?</t>
  </si>
  <si>
    <t>(Iowa Administrative Regulation 191-113.17)</t>
  </si>
  <si>
    <t>Did the Company have at least one annual meeting in the state?</t>
  </si>
  <si>
    <t>On what date did the Company hold the annual meeting in the state?</t>
  </si>
  <si>
    <t>Minimum Capital and Surplus</t>
  </si>
  <si>
    <t>Special Purpose</t>
  </si>
  <si>
    <t>TBD</t>
  </si>
  <si>
    <t>pg.10</t>
  </si>
  <si>
    <t>PROTECTED CELL INFORMATION</t>
  </si>
  <si>
    <t>Note:  If response to question 10 is 1 or greater, complete page (10) Protect Cell Information.</t>
  </si>
  <si>
    <t>What is the total number of open and active protected cells (not closed or dissolved)?</t>
  </si>
  <si>
    <t>Is this for a Sponsored Captive?</t>
  </si>
  <si>
    <t>Please select</t>
  </si>
  <si>
    <t>* This form is not required for non-sponsored captives.</t>
  </si>
  <si>
    <t>Participant Name</t>
  </si>
  <si>
    <t>Status</t>
  </si>
  <si>
    <t>Run-Off</t>
  </si>
  <si>
    <t>Is the protected cell financially solvent?</t>
  </si>
  <si>
    <t>Owner Name                                                           (if different than Participant Name).</t>
  </si>
  <si>
    <t>List each protected cell name                                    (active and disolved / closed).</t>
  </si>
  <si>
    <t>If the protected cell is not financially solvent, please provide a brief explanation below and follow up with a remedial plan sent to captive@iid.iowa.gov.</t>
  </si>
  <si>
    <t>pg.11</t>
  </si>
  <si>
    <t>DIFF.</t>
  </si>
  <si>
    <t>CROSS CHECK SHEET</t>
  </si>
  <si>
    <t>(p.6,C2 Reinsurance Assumed) = (p.7, C3 Premium Assumed)</t>
  </si>
  <si>
    <t>(p.8,line1,C6 Auto liability) = (p.9,line1,C5 Net losses unpaid)</t>
  </si>
  <si>
    <t>(p.8,line1,C12 Auto liability) = (p.9,line1,C13 Net LAE unpaid)</t>
  </si>
  <si>
    <t>(p.8,line3,C6 Professional liab) = (p.9,line3,C5 Net losses unpaid)</t>
  </si>
  <si>
    <t>(p.8,line6a,C6 All other lines(a)) = (p.9,line6a,C5 Net losses unpaid)</t>
  </si>
  <si>
    <t>(p.8,line6b,C6 All other lines(b)) = (p.9,line6b,C5 Net losses unpaid)</t>
  </si>
  <si>
    <t>(p.8,line6c,C6 All other lines(c)) = (p.9,line6c,C5 Net losses unpaid)</t>
  </si>
  <si>
    <t>(p.8,line6d,C6 All other lines(d)) = (p.9,line6d,C5 Net losses unpaid)</t>
  </si>
  <si>
    <t>(p.8,line6e,C6 All other lines(e)) = (p.9,line6e,C5 Net losses unpaid)</t>
  </si>
  <si>
    <t>(p.8,line6f,C6 All other lines(f)) = (p.9,line6f,C5 Net losses unpaid)</t>
  </si>
  <si>
    <t>(p.8,line6g,C6 All other lines(g)) = (p.9,line6g,C5 Net losses unpaid)</t>
  </si>
  <si>
    <t>(p.8,line6h,C6 All other lines(h)) = (p.9,line6h,C5 Net losses unpaid)</t>
  </si>
  <si>
    <t>(p.8,line6i,C6 All other lines(i)) = (p.9,line6i,C5 Net losses unpaid)</t>
  </si>
  <si>
    <t>(p.8,line6j,C6 All other lines(j)) = (p.9,line6j,C5 Net losses unpaid)</t>
  </si>
  <si>
    <t>(p.8,line6k,C6 All other lines(k)) = (p.9,line6k,C5 Net losses unpaid)</t>
  </si>
  <si>
    <t>(p.8,line6l,C6 All other lines(l)) = (p.9,line6l,C5 Net losses unpaid)</t>
  </si>
  <si>
    <t>Item</t>
  </si>
  <si>
    <t>(p.2, line 7 Reins Recov Paid) = (p.7 Recov Paid)</t>
  </si>
  <si>
    <t>(p.2, line 34 Capital &amp; Surplus) = (p.3, line 26 Capital &amp; Surplus current)</t>
  </si>
  <si>
    <t>(p.2, line 34 Capital &amp; Surplus Prior Year) = (p.3, line 26 Capital &amp; Surplus Prior Year)</t>
  </si>
  <si>
    <t>(p.2, line 34 Capital &amp; Surplus Prior Year) = (p.3, line 19 Capital &amp; Surplus Prior Year)</t>
  </si>
  <si>
    <t>(p.3, line 2 Net Premiums Written) = (p.6,C7 Net Premiums Written)</t>
  </si>
  <si>
    <t>(p.3, line 7 Net losses incurred) = (p.9,C7 Net Losses Incurred)</t>
  </si>
  <si>
    <t>(p.3, line 8 Net LAE incurred) = (p.9,C15 Net LAE incurred)</t>
  </si>
  <si>
    <t>(p.2, line 16 Assets Prior Year) = (p.2, line 35, Liab. + Capital &amp; Surplus Prior Year)</t>
  </si>
  <si>
    <t>(p.2, line 16 Assets) = (p.2, line 35, Liab. + Capital &amp; Surplus)</t>
  </si>
  <si>
    <t>(p.7,C3 Premium Ceded) = (p.6,C5 Reinsurance Ceded)</t>
  </si>
  <si>
    <t>(p.8,line2,C6 General Liab) = (p.9,line2,C5 Net losses unpaid)</t>
  </si>
  <si>
    <t>(p.8,line4,C6 Property) = (p.9,line4,C5 Net losses unpaid)</t>
  </si>
  <si>
    <t>(p.8,line5,C6 Workers Comp) = (p.9,line5,C5 Net losses unpaid)</t>
  </si>
  <si>
    <t>(p.8,line2,C12 General Liab) = (p.9,line2,C13 Net LAE unpaid)</t>
  </si>
  <si>
    <t>(p.8,line3,C12 Professional liab) = (p.9,line3,C13 Net LAE unpaid)</t>
  </si>
  <si>
    <t>(p.8,line4,C12 Property) = (p.9,line4,C13 Net LAE unpaid)</t>
  </si>
  <si>
    <t>(p.8,line5,C12 Workers Comp) = (p.9,line5,C13 Net LAE unpaid)</t>
  </si>
  <si>
    <t>(p.8,line6a,C12 All other lines(a)) = (p.9,line6a,C13 Net LAE unpaid)</t>
  </si>
  <si>
    <t>(p.8,line6b,C12 All other lines(b)) = (p.9,line6b,C13 Net LAE unpaid)</t>
  </si>
  <si>
    <t>(p.8,line6c,C12 All other lines(c)) = (p.9,line6c,C13 Net LAE unpaid)</t>
  </si>
  <si>
    <t>(p.8,line6d,C12 All other lines(d)) = (p.9,line6d,C13 Net LAE unpaid)</t>
  </si>
  <si>
    <t>(p.8,line6e,C12 All other lines(e)) = (p.9,line6e,C13 Net LAE unpaid)</t>
  </si>
  <si>
    <t>(p.8,line6f,C12 All other lines(f)) = (p.9,line6f,C13 Net LAE unpaid)</t>
  </si>
  <si>
    <t>(p.8,line6g,C12 All other lines(g)) = (p.9,line6g,C13 Net LAE unpaid)</t>
  </si>
  <si>
    <t>(p.8,line6h,C12 All other lines(h)) = (p.9,line6h,C13 Net LAE unpaid)</t>
  </si>
  <si>
    <t>(p.8,line6i,C12 All other lines(i)) = (p.9,line6i,C13 Net LAE unpaid)</t>
  </si>
  <si>
    <t>(p.8,line6j,C12 All other lines(j)) = (p.9,line6j,C13 Net LAE unpaid)</t>
  </si>
  <si>
    <t>(p.8,line6k,C12 All other lines(k)) = (p.9,line6k,C13 Net LAE unpaid)</t>
  </si>
  <si>
    <t>(p.8,line6l,C12 All other lines(l)) = (p.9,line6l,C13 Net LAE unpaid)</t>
  </si>
  <si>
    <t xml:space="preserve">  </t>
  </si>
  <si>
    <t>34. Total Capital and Surplus (page 3, line 26)</t>
  </si>
  <si>
    <t>26. Capital &amp; Surplus, end of current year (lines 19 to 25; page 2, line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</si>
</sst>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_(&quot;$&quot;* #,##0_);_(&quot;$&quot;* \(#,##0\);_(&quot;$&quot;* &quot;-&quot;??_);_(@_)"/>
    <numFmt numFmtId="166" formatCode="m/d/yyyy;@"/>
    <numFmt numFmtId="167" formatCode="_(* #,##0_);_(* \(#,##0\);_(* &quot;-&quot;??_);_(@_)"/>
    <numFmt numFmtId="168" formatCode="0.0%"/>
  </numFmts>
  <fonts count="50" x14ac:knownFonts="1">
    <font>
      <sz val="11"/>
      <color theme="1"/>
      <name val="Aptos Narrow"/>
      <family val="2"/>
      <scheme val="minor"/>
    </font>
    <font>
      <sz val="12"/>
      <name val="Courier"/>
    </font>
    <font>
      <sz val="10"/>
      <name val="Arial"/>
      <family val="2"/>
    </font>
    <font>
      <sz val="12"/>
      <name val="Aptos Display"/>
      <family val="2"/>
      <scheme val="major"/>
    </font>
    <font>
      <sz val="20"/>
      <name val="Aptos Display"/>
      <family val="2"/>
      <scheme val="major"/>
    </font>
    <font>
      <sz val="11"/>
      <name val="Aptos Display"/>
      <family val="2"/>
      <scheme val="major"/>
    </font>
    <font>
      <sz val="11"/>
      <color theme="1"/>
      <name val="Aptos Display"/>
      <family val="2"/>
      <scheme val="major"/>
    </font>
    <font>
      <sz val="10"/>
      <name val="Aptos Display"/>
      <family val="2"/>
      <scheme val="major"/>
    </font>
    <font>
      <b/>
      <sz val="11"/>
      <name val="Aptos Display"/>
      <family val="2"/>
      <scheme val="major"/>
    </font>
    <font>
      <sz val="10.5"/>
      <color theme="1"/>
      <name val="Aptos Display"/>
      <family val="2"/>
      <scheme val="major"/>
    </font>
    <font>
      <u/>
      <sz val="11"/>
      <name val="Aptos Display"/>
      <family val="2"/>
      <scheme val="major"/>
    </font>
    <font>
      <vertAlign val="superscript"/>
      <sz val="11"/>
      <name val="Aptos Display"/>
      <family val="2"/>
      <scheme val="major"/>
    </font>
    <font>
      <sz val="11"/>
      <color rgb="FFFF0000"/>
      <name val="Aptos Display"/>
      <family val="2"/>
      <scheme val="major"/>
    </font>
    <font>
      <b/>
      <sz val="14"/>
      <color theme="1"/>
      <name val="Aptos Display"/>
      <family val="2"/>
      <scheme val="major"/>
    </font>
    <font>
      <sz val="12"/>
      <color theme="1"/>
      <name val="Aptos Display"/>
      <family val="2"/>
      <scheme val="major"/>
    </font>
    <font>
      <b/>
      <sz val="11"/>
      <name val="Aptos Narrow"/>
      <family val="2"/>
      <scheme val="minor"/>
    </font>
    <font>
      <sz val="11"/>
      <name val="Aptos Narrow"/>
      <family val="2"/>
      <scheme val="minor"/>
    </font>
    <font>
      <i/>
      <sz val="11"/>
      <name val="Aptos Narrow"/>
      <family val="2"/>
      <scheme val="minor"/>
    </font>
    <font>
      <b/>
      <sz val="12"/>
      <name val="Aptos Display"/>
      <family val="2"/>
      <scheme val="major"/>
    </font>
    <font>
      <b/>
      <i/>
      <sz val="16"/>
      <color theme="0"/>
      <name val="Arial"/>
      <family val="2"/>
    </font>
    <font>
      <i/>
      <sz val="16"/>
      <color theme="0"/>
      <name val="Arial"/>
      <family val="2"/>
    </font>
    <font>
      <b/>
      <sz val="10"/>
      <name val="Arial"/>
      <family val="2"/>
    </font>
    <font>
      <sz val="9"/>
      <name val="Arial"/>
      <family val="2"/>
    </font>
    <font>
      <sz val="14"/>
      <name val="Arial"/>
      <family val="2"/>
    </font>
    <font>
      <b/>
      <sz val="14"/>
      <color theme="0"/>
      <name val="Arial"/>
      <family val="2"/>
    </font>
    <font>
      <i/>
      <sz val="10"/>
      <name val="Arial"/>
      <family val="2"/>
    </font>
    <font>
      <b/>
      <sz val="14"/>
      <name val="Arial"/>
      <family val="2"/>
    </font>
    <font>
      <b/>
      <sz val="16"/>
      <color theme="0"/>
      <name val="Arial"/>
      <family val="2"/>
    </font>
    <font>
      <u/>
      <sz val="10"/>
      <color indexed="12"/>
      <name val="Arial"/>
      <family val="2"/>
    </font>
    <font>
      <b/>
      <sz val="20"/>
      <color theme="1"/>
      <name val="Aptos Display"/>
      <family val="2"/>
      <scheme val="major"/>
    </font>
    <font>
      <b/>
      <sz val="26"/>
      <color theme="1"/>
      <name val="Aptos Display"/>
      <family val="2"/>
      <scheme val="major"/>
    </font>
    <font>
      <sz val="8"/>
      <color theme="1"/>
      <name val="Aptos Display"/>
      <family val="2"/>
      <scheme val="major"/>
    </font>
    <font>
      <u/>
      <sz val="12"/>
      <name val="Aptos Display"/>
      <family val="2"/>
      <scheme val="major"/>
    </font>
    <font>
      <u/>
      <vertAlign val="superscript"/>
      <sz val="12"/>
      <name val="Aptos Display"/>
      <family val="2"/>
      <scheme val="major"/>
    </font>
    <font>
      <sz val="11"/>
      <color theme="1"/>
      <name val="Aptos Narrow"/>
      <family val="2"/>
      <scheme val="minor"/>
    </font>
    <font>
      <b/>
      <sz val="11"/>
      <color theme="1"/>
      <name val="Aptos Narrow"/>
      <family val="2"/>
      <scheme val="minor"/>
    </font>
    <font>
      <b/>
      <sz val="11"/>
      <color rgb="FFFF0000"/>
      <name val="Aptos Display"/>
      <family val="2"/>
      <scheme val="major"/>
    </font>
    <font>
      <b/>
      <u/>
      <sz val="11"/>
      <color rgb="FFFF0000"/>
      <name val="Aptos Display"/>
      <family val="2"/>
      <scheme val="major"/>
    </font>
    <font>
      <b/>
      <u/>
      <sz val="11"/>
      <name val="Aptos Display"/>
      <family val="2"/>
      <scheme val="major"/>
    </font>
    <font>
      <sz val="12"/>
      <color rgb="FFFF0000"/>
      <name val="Aptos Display"/>
      <family val="2"/>
      <scheme val="major"/>
    </font>
    <font>
      <sz val="16.8"/>
      <color rgb="FF363636"/>
      <name val="Aptos Display"/>
      <family val="2"/>
      <scheme val="major"/>
    </font>
    <font>
      <sz val="11"/>
      <color rgb="FF363636"/>
      <name val="Aptos Display"/>
      <family val="2"/>
      <scheme val="major"/>
    </font>
    <font>
      <sz val="11"/>
      <color rgb="FF363636"/>
      <name val="Aptos Display"/>
      <family val="2"/>
      <scheme val="major"/>
    </font>
    <font>
      <sz val="8"/>
      <color rgb="FF363636"/>
      <name val="Aptos Display"/>
      <family val="2"/>
      <scheme val="major"/>
    </font>
    <font>
      <u/>
      <sz val="12"/>
      <color theme="10"/>
      <name val="Aptos Display"/>
      <family val="2"/>
      <scheme val="major"/>
    </font>
    <font>
      <u/>
      <sz val="18"/>
      <name val="Aptos Display"/>
      <family val="2"/>
      <scheme val="major"/>
    </font>
    <font>
      <b/>
      <sz val="14"/>
      <color theme="0"/>
      <name val="Aptos Display"/>
      <family val="2"/>
      <scheme val="major"/>
    </font>
    <font>
      <b/>
      <sz val="14"/>
      <color theme="0"/>
      <name val="Aptos Narrow"/>
      <family val="2"/>
      <scheme val="minor"/>
    </font>
    <font>
      <b/>
      <sz val="12"/>
      <color theme="0"/>
      <name val="Palatino Linotype"/>
      <family val="1"/>
    </font>
    <font>
      <b/>
      <sz val="12"/>
      <color theme="0"/>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s>
  <borders count="15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8"/>
      </left>
      <right/>
      <top style="thin">
        <color indexed="8"/>
      </top>
      <bottom/>
      <diagonal/>
    </border>
    <border>
      <left/>
      <right/>
      <top style="thin">
        <color indexed="8"/>
      </top>
      <bottom/>
      <diagonal/>
    </border>
    <border>
      <left/>
      <right/>
      <top style="double">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thin">
        <color indexed="8"/>
      </left>
      <right style="thin">
        <color indexed="64"/>
      </right>
      <top/>
      <bottom style="double">
        <color indexed="8"/>
      </bottom>
      <diagonal/>
    </border>
    <border>
      <left/>
      <right style="thin">
        <color indexed="64"/>
      </right>
      <top style="thin">
        <color indexed="8"/>
      </top>
      <bottom/>
      <diagonal/>
    </border>
    <border>
      <left/>
      <right style="thin">
        <color indexed="64"/>
      </right>
      <top/>
      <bottom/>
      <diagonal/>
    </border>
    <border>
      <left style="thin">
        <color indexed="64"/>
      </left>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style="thin">
        <color indexed="8"/>
      </left>
      <right/>
      <top style="dashed">
        <color indexed="64"/>
      </top>
      <bottom style="dashed">
        <color indexed="64"/>
      </bottom>
      <diagonal/>
    </border>
    <border>
      <left style="thin">
        <color indexed="8"/>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8"/>
      </left>
      <right/>
      <top style="dashed">
        <color indexed="64"/>
      </top>
      <bottom/>
      <diagonal/>
    </border>
    <border>
      <left style="thin">
        <color indexed="8"/>
      </left>
      <right style="thin">
        <color indexed="64"/>
      </right>
      <top style="dashed">
        <color indexed="64"/>
      </top>
      <bottom/>
      <diagonal/>
    </border>
    <border>
      <left style="thin">
        <color indexed="8"/>
      </left>
      <right style="thin">
        <color indexed="64"/>
      </right>
      <top style="thin">
        <color indexed="8"/>
      </top>
      <bottom style="double">
        <color indexed="64"/>
      </bottom>
      <diagonal/>
    </border>
    <border>
      <left style="thin">
        <color indexed="8"/>
      </left>
      <right style="thin">
        <color indexed="64"/>
      </right>
      <top style="dashed">
        <color indexed="8"/>
      </top>
      <bottom style="thin">
        <color indexed="8"/>
      </bottom>
      <diagonal/>
    </border>
    <border>
      <left style="thin">
        <color indexed="8"/>
      </left>
      <right/>
      <top style="dashed">
        <color indexed="8"/>
      </top>
      <bottom style="dashed">
        <color indexed="8"/>
      </bottom>
      <diagonal/>
    </border>
    <border>
      <left style="thin">
        <color indexed="8"/>
      </left>
      <right style="thin">
        <color indexed="64"/>
      </right>
      <top style="dashed">
        <color indexed="8"/>
      </top>
      <bottom style="dashed">
        <color indexed="8"/>
      </bottom>
      <diagonal/>
    </border>
    <border>
      <left style="thin">
        <color indexed="8"/>
      </left>
      <right/>
      <top style="dashed">
        <color indexed="8"/>
      </top>
      <bottom style="thin">
        <color indexed="8"/>
      </bottom>
      <diagonal/>
    </border>
    <border>
      <left style="thin">
        <color indexed="8"/>
      </left>
      <right/>
      <top style="thin">
        <color indexed="8"/>
      </top>
      <bottom style="dashed">
        <color indexed="8"/>
      </bottom>
      <diagonal/>
    </border>
    <border>
      <left style="thin">
        <color indexed="8"/>
      </left>
      <right style="thin">
        <color indexed="64"/>
      </right>
      <top style="thin">
        <color indexed="8"/>
      </top>
      <bottom style="dashed">
        <color indexed="8"/>
      </bottom>
      <diagonal/>
    </border>
    <border>
      <left style="thin">
        <color indexed="8"/>
      </left>
      <right/>
      <top style="dashed">
        <color auto="1"/>
      </top>
      <bottom style="dashed">
        <color auto="1"/>
      </bottom>
      <diagonal/>
    </border>
    <border>
      <left style="thin">
        <color indexed="8"/>
      </left>
      <right style="thin">
        <color indexed="64"/>
      </right>
      <top style="dashed">
        <color auto="1"/>
      </top>
      <bottom style="dashed">
        <color auto="1"/>
      </bottom>
      <diagonal/>
    </border>
    <border>
      <left style="thin">
        <color indexed="8"/>
      </left>
      <right style="thin">
        <color indexed="8"/>
      </right>
      <top style="dashed">
        <color auto="1"/>
      </top>
      <bottom style="dashed">
        <color auto="1"/>
      </bottom>
      <diagonal/>
    </border>
    <border>
      <left style="thin">
        <color indexed="64"/>
      </left>
      <right/>
      <top style="dashed">
        <color auto="1"/>
      </top>
      <bottom style="dashed">
        <color auto="1"/>
      </bottom>
      <diagonal/>
    </border>
    <border>
      <left style="thin">
        <color indexed="8"/>
      </left>
      <right/>
      <top style="dashed">
        <color auto="1"/>
      </top>
      <bottom style="thin">
        <color auto="1"/>
      </bottom>
      <diagonal/>
    </border>
    <border>
      <left style="thin">
        <color indexed="8"/>
      </left>
      <right style="thin">
        <color indexed="64"/>
      </right>
      <top style="dashed">
        <color auto="1"/>
      </top>
      <bottom style="thin">
        <color auto="1"/>
      </bottom>
      <diagonal/>
    </border>
    <border>
      <left style="thin">
        <color indexed="8"/>
      </left>
      <right/>
      <top/>
      <bottom style="dashed">
        <color indexed="8"/>
      </bottom>
      <diagonal/>
    </border>
    <border>
      <left style="thin">
        <color indexed="8"/>
      </left>
      <right style="thin">
        <color indexed="64"/>
      </right>
      <top/>
      <bottom style="dashed">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dashed">
        <color auto="1"/>
      </top>
      <bottom style="dashed">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hair">
        <color indexed="64"/>
      </bottom>
      <diagonal/>
    </border>
    <border>
      <left style="medium">
        <color indexed="64"/>
      </left>
      <right/>
      <top style="medium">
        <color indexed="64"/>
      </top>
      <bottom style="thin">
        <color indexed="55"/>
      </bottom>
      <diagonal/>
    </border>
    <border>
      <left style="thin">
        <color indexed="64"/>
      </left>
      <right/>
      <top style="medium">
        <color indexed="64"/>
      </top>
      <bottom style="thin">
        <color indexed="55"/>
      </bottom>
      <diagonal/>
    </border>
    <border>
      <left style="thin">
        <color indexed="64"/>
      </left>
      <right style="medium">
        <color indexed="64"/>
      </right>
      <top style="medium">
        <color indexed="64"/>
      </top>
      <bottom style="thin">
        <color indexed="55"/>
      </bottom>
      <diagonal/>
    </border>
    <border>
      <left style="medium">
        <color indexed="64"/>
      </left>
      <right style="medium">
        <color indexed="64"/>
      </right>
      <top style="medium">
        <color indexed="64"/>
      </top>
      <bottom style="thin">
        <color indexed="55"/>
      </bottom>
      <diagonal/>
    </border>
    <border>
      <left/>
      <right/>
      <top style="hair">
        <color indexed="64"/>
      </top>
      <bottom style="hair">
        <color indexed="64"/>
      </bottom>
      <diagonal/>
    </border>
    <border>
      <left style="medium">
        <color indexed="64"/>
      </left>
      <right/>
      <top style="thin">
        <color indexed="55"/>
      </top>
      <bottom style="thin">
        <color indexed="55"/>
      </bottom>
      <diagonal/>
    </border>
    <border>
      <left style="thin">
        <color indexed="64"/>
      </left>
      <right/>
      <top style="thin">
        <color indexed="55"/>
      </top>
      <bottom style="thin">
        <color indexed="55"/>
      </bottom>
      <diagonal/>
    </border>
    <border>
      <left style="thin">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thin">
        <color indexed="23"/>
      </bottom>
      <diagonal/>
    </border>
    <border>
      <left style="medium">
        <color indexed="64"/>
      </left>
      <right style="thin">
        <color indexed="64"/>
      </right>
      <top style="thin">
        <color indexed="55"/>
      </top>
      <bottom style="thin">
        <color indexed="23"/>
      </bottom>
      <diagonal/>
    </border>
    <border>
      <left style="thin">
        <color indexed="64"/>
      </left>
      <right/>
      <top style="thin">
        <color indexed="55"/>
      </top>
      <bottom style="thin">
        <color indexed="23"/>
      </bottom>
      <diagonal/>
    </border>
    <border>
      <left style="thin">
        <color indexed="64"/>
      </left>
      <right style="medium">
        <color indexed="64"/>
      </right>
      <top style="thin">
        <color indexed="55"/>
      </top>
      <bottom style="thin">
        <color indexed="23"/>
      </bottom>
      <diagonal/>
    </border>
    <border>
      <left style="medium">
        <color indexed="64"/>
      </left>
      <right style="medium">
        <color indexed="64"/>
      </right>
      <top style="thin">
        <color indexed="23"/>
      </top>
      <bottom style="thin">
        <color indexed="23"/>
      </bottom>
      <diagonal/>
    </border>
    <border>
      <left style="medium">
        <color indexed="64"/>
      </left>
      <right style="thin">
        <color indexed="64"/>
      </right>
      <top/>
      <bottom style="thin">
        <color indexed="23"/>
      </bottom>
      <diagonal/>
    </border>
    <border>
      <left style="thin">
        <color indexed="64"/>
      </left>
      <right/>
      <top/>
      <bottom style="thin">
        <color indexed="23"/>
      </bottom>
      <diagonal/>
    </border>
    <border>
      <left style="thin">
        <color indexed="64"/>
      </left>
      <right style="medium">
        <color indexed="64"/>
      </right>
      <top/>
      <bottom style="thin">
        <color indexed="23"/>
      </bottom>
      <diagonal/>
    </border>
    <border>
      <left style="medium">
        <color indexed="64"/>
      </left>
      <right style="medium">
        <color indexed="64"/>
      </right>
      <top/>
      <bottom style="thin">
        <color indexed="23"/>
      </bottom>
      <diagonal/>
    </border>
    <border>
      <left style="medium">
        <color indexed="64"/>
      </left>
      <right style="thin">
        <color indexed="64"/>
      </right>
      <top style="thin">
        <color indexed="23"/>
      </top>
      <bottom style="thin">
        <color indexed="23"/>
      </bottom>
      <diagonal/>
    </border>
    <border>
      <left style="thin">
        <color indexed="64"/>
      </left>
      <right/>
      <top style="thin">
        <color indexed="23"/>
      </top>
      <bottom style="thin">
        <color indexed="23"/>
      </bottom>
      <diagonal/>
    </border>
    <border>
      <left style="thin">
        <color indexed="64"/>
      </left>
      <right style="medium">
        <color indexed="64"/>
      </right>
      <top style="thin">
        <color indexed="23"/>
      </top>
      <bottom style="thin">
        <color indexed="23"/>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right style="thick">
        <color indexed="64"/>
      </right>
      <top/>
      <bottom/>
      <diagonal/>
    </border>
    <border>
      <left style="thick">
        <color indexed="64"/>
      </left>
      <right style="thick">
        <color indexed="64"/>
      </right>
      <top/>
      <bottom/>
      <diagonal/>
    </border>
    <border>
      <left style="thick">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55"/>
      </top>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n">
        <color indexed="55"/>
      </bottom>
      <diagonal/>
    </border>
    <border>
      <left style="thick">
        <color indexed="64"/>
      </left>
      <right style="thick">
        <color indexed="64"/>
      </right>
      <top style="thin">
        <color indexed="55"/>
      </top>
      <bottom style="thin">
        <color indexed="55"/>
      </bottom>
      <diagonal/>
    </border>
    <border>
      <left/>
      <right/>
      <top style="thin">
        <color indexed="55"/>
      </top>
      <bottom style="thin">
        <color indexed="55"/>
      </bottom>
      <diagonal/>
    </border>
    <border>
      <left style="thick">
        <color indexed="64"/>
      </left>
      <right style="thick">
        <color indexed="64"/>
      </right>
      <top style="thin">
        <color indexed="55"/>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8"/>
      </bottom>
      <diagonal/>
    </border>
    <border>
      <left/>
      <right style="thin">
        <color indexed="64"/>
      </right>
      <top/>
      <bottom style="thin">
        <color indexed="8"/>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style="dashed">
        <color auto="1"/>
      </top>
      <bottom style="thin">
        <color auto="1"/>
      </bottom>
      <diagonal/>
    </border>
    <border>
      <left style="thin">
        <color indexed="64"/>
      </left>
      <right style="thin">
        <color indexed="64"/>
      </right>
      <top/>
      <bottom style="dashed">
        <color indexed="64"/>
      </bottom>
      <diagonal/>
    </border>
  </borders>
  <cellStyleXfs count="9">
    <xf numFmtId="0" fontId="0" fillId="0" borderId="0"/>
    <xf numFmtId="0" fontId="1"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8" fillId="0" borderId="0" applyNumberFormat="0" applyFill="0" applyBorder="0" applyAlignment="0" applyProtection="0">
      <alignment vertical="top"/>
      <protection locked="0"/>
    </xf>
    <xf numFmtId="43" fontId="34" fillId="0" borderId="0" applyFont="0" applyFill="0" applyBorder="0" applyAlignment="0" applyProtection="0"/>
    <xf numFmtId="44" fontId="34" fillId="0" borderId="0" applyFont="0" applyFill="0" applyBorder="0" applyAlignment="0" applyProtection="0"/>
    <xf numFmtId="9" fontId="34" fillId="0" borderId="0" applyFont="0" applyFill="0" applyBorder="0" applyAlignment="0" applyProtection="0"/>
  </cellStyleXfs>
  <cellXfs count="620">
    <xf numFmtId="0" fontId="0" fillId="0" borderId="0" xfId="0"/>
    <xf numFmtId="37" fontId="5" fillId="0" borderId="0" xfId="0" applyNumberFormat="1" applyFont="1" applyAlignment="1">
      <alignment horizontal="right"/>
    </xf>
    <xf numFmtId="49" fontId="3" fillId="0" borderId="0" xfId="0" applyNumberFormat="1" applyFont="1" applyAlignment="1">
      <alignment horizontal="left" vertical="top"/>
    </xf>
    <xf numFmtId="41" fontId="5" fillId="0" borderId="30" xfId="0" applyNumberFormat="1" applyFont="1" applyBorder="1" applyProtection="1">
      <protection locked="0"/>
    </xf>
    <xf numFmtId="41" fontId="5" fillId="0" borderId="29" xfId="0" applyNumberFormat="1" applyFont="1" applyBorder="1" applyProtection="1">
      <protection locked="0"/>
    </xf>
    <xf numFmtId="41" fontId="5" fillId="0" borderId="33" xfId="0" applyNumberFormat="1" applyFont="1" applyBorder="1" applyProtection="1">
      <protection locked="0"/>
    </xf>
    <xf numFmtId="41" fontId="5" fillId="0" borderId="34" xfId="0" applyNumberFormat="1" applyFont="1" applyBorder="1" applyProtection="1">
      <protection locked="0"/>
    </xf>
    <xf numFmtId="41" fontId="5" fillId="0" borderId="38" xfId="0" applyNumberFormat="1" applyFont="1" applyBorder="1" applyProtection="1">
      <protection locked="0"/>
    </xf>
    <xf numFmtId="41" fontId="5" fillId="0" borderId="37" xfId="0" applyNumberFormat="1" applyFont="1" applyBorder="1" applyProtection="1">
      <protection locked="0"/>
    </xf>
    <xf numFmtId="41" fontId="5" fillId="0" borderId="39" xfId="0" applyNumberFormat="1" applyFont="1" applyBorder="1" applyProtection="1">
      <protection locked="0"/>
    </xf>
    <xf numFmtId="41" fontId="5" fillId="0" borderId="36" xfId="0" applyNumberFormat="1" applyFont="1" applyBorder="1" applyProtection="1">
      <protection locked="0"/>
    </xf>
    <xf numFmtId="41" fontId="5" fillId="0" borderId="43" xfId="0" applyNumberFormat="1" applyFont="1" applyBorder="1" applyProtection="1">
      <protection locked="0"/>
    </xf>
    <xf numFmtId="41" fontId="5" fillId="0" borderId="42" xfId="0" applyNumberFormat="1" applyFont="1" applyBorder="1" applyProtection="1">
      <protection locked="0"/>
    </xf>
    <xf numFmtId="41" fontId="5" fillId="0" borderId="46" xfId="0" applyNumberFormat="1" applyFont="1" applyBorder="1" applyProtection="1">
      <protection locked="0"/>
    </xf>
    <xf numFmtId="41" fontId="5" fillId="0" borderId="47" xfId="0" applyNumberFormat="1" applyFont="1" applyBorder="1" applyProtection="1">
      <protection locked="0"/>
    </xf>
    <xf numFmtId="37" fontId="5" fillId="0" borderId="4" xfId="0" applyNumberFormat="1" applyFont="1" applyBorder="1" applyAlignment="1" applyProtection="1">
      <alignment horizontal="left" indent="7"/>
      <protection locked="0"/>
    </xf>
    <xf numFmtId="41" fontId="5" fillId="0" borderId="53" xfId="0" applyNumberFormat="1" applyFont="1" applyBorder="1" applyProtection="1">
      <protection locked="0"/>
    </xf>
    <xf numFmtId="165" fontId="0" fillId="2" borderId="71" xfId="3" applyNumberFormat="1" applyFont="1" applyFill="1" applyBorder="1" applyAlignment="1" applyProtection="1">
      <alignment horizontal="right"/>
      <protection hidden="1"/>
    </xf>
    <xf numFmtId="165" fontId="0" fillId="2" borderId="76" xfId="3" applyNumberFormat="1" applyFont="1" applyFill="1" applyBorder="1" applyAlignment="1" applyProtection="1">
      <alignment horizontal="right"/>
      <protection hidden="1"/>
    </xf>
    <xf numFmtId="165" fontId="0" fillId="2" borderId="57" xfId="3" applyNumberFormat="1" applyFont="1" applyFill="1" applyBorder="1" applyAlignment="1" applyProtection="1">
      <alignment horizontal="right"/>
      <protection hidden="1"/>
    </xf>
    <xf numFmtId="165" fontId="0" fillId="2" borderId="66" xfId="3" applyNumberFormat="1" applyFont="1" applyFill="1" applyBorder="1" applyAlignment="1" applyProtection="1">
      <alignment horizontal="right"/>
      <protection hidden="1"/>
    </xf>
    <xf numFmtId="0" fontId="15" fillId="0" borderId="0" xfId="2" applyFont="1" applyAlignment="1">
      <alignment horizontal="right"/>
    </xf>
    <xf numFmtId="0" fontId="16" fillId="0" borderId="0" xfId="2" applyFont="1" applyAlignment="1">
      <alignment horizontal="left" vertical="top"/>
    </xf>
    <xf numFmtId="164" fontId="15" fillId="0" borderId="0" xfId="2" applyNumberFormat="1" applyFont="1" applyAlignment="1">
      <alignment horizontal="left" vertical="top"/>
    </xf>
    <xf numFmtId="41" fontId="16" fillId="0" borderId="68" xfId="2" applyNumberFormat="1" applyFont="1" applyBorder="1" applyAlignment="1" applyProtection="1">
      <alignment horizontal="center"/>
      <protection locked="0"/>
    </xf>
    <xf numFmtId="41" fontId="16" fillId="0" borderId="69" xfId="2" applyNumberFormat="1" applyFont="1" applyBorder="1" applyAlignment="1" applyProtection="1">
      <alignment horizontal="center"/>
      <protection locked="0"/>
    </xf>
    <xf numFmtId="41" fontId="16" fillId="0" borderId="70" xfId="2" applyNumberFormat="1" applyFont="1" applyBorder="1" applyAlignment="1" applyProtection="1">
      <alignment horizontal="center"/>
      <protection locked="0"/>
    </xf>
    <xf numFmtId="41" fontId="16" fillId="0" borderId="71" xfId="2" applyNumberFormat="1" applyFont="1" applyBorder="1" applyAlignment="1" applyProtection="1">
      <alignment horizontal="center"/>
      <protection locked="0"/>
    </xf>
    <xf numFmtId="41" fontId="16" fillId="0" borderId="73" xfId="2" applyNumberFormat="1" applyFont="1" applyBorder="1" applyAlignment="1" applyProtection="1">
      <alignment horizontal="center"/>
      <protection locked="0"/>
    </xf>
    <xf numFmtId="41" fontId="16" fillId="0" borderId="74" xfId="2" applyNumberFormat="1" applyFont="1" applyBorder="1" applyAlignment="1" applyProtection="1">
      <alignment horizontal="center"/>
      <protection locked="0"/>
    </xf>
    <xf numFmtId="41" fontId="16" fillId="0" borderId="75" xfId="2" applyNumberFormat="1" applyFont="1" applyBorder="1" applyAlignment="1" applyProtection="1">
      <alignment horizontal="center"/>
      <protection locked="0"/>
    </xf>
    <xf numFmtId="41" fontId="16" fillId="0" borderId="76" xfId="2" applyNumberFormat="1" applyFont="1" applyBorder="1" applyAlignment="1" applyProtection="1">
      <alignment horizontal="center"/>
      <protection locked="0"/>
    </xf>
    <xf numFmtId="41" fontId="16" fillId="0" borderId="77" xfId="2" applyNumberFormat="1" applyFont="1" applyBorder="1" applyAlignment="1" applyProtection="1">
      <alignment horizontal="center"/>
      <protection locked="0"/>
    </xf>
    <xf numFmtId="41" fontId="16" fillId="4" borderId="81" xfId="2" applyNumberFormat="1" applyFont="1" applyFill="1" applyBorder="1" applyAlignment="1" applyProtection="1">
      <alignment horizontal="right"/>
      <protection hidden="1"/>
    </xf>
    <xf numFmtId="0" fontId="2" fillId="0" borderId="94" xfId="2" applyBorder="1" applyAlignment="1" applyProtection="1">
      <alignment horizontal="center" shrinkToFit="1"/>
      <protection locked="0"/>
    </xf>
    <xf numFmtId="41" fontId="2" fillId="0" borderId="95" xfId="2" applyNumberFormat="1" applyBorder="1" applyAlignment="1" applyProtection="1">
      <alignment horizontal="right"/>
      <protection locked="0"/>
    </xf>
    <xf numFmtId="41" fontId="2" fillId="0" borderId="92" xfId="2" applyNumberFormat="1" applyBorder="1" applyAlignment="1" applyProtection="1">
      <alignment horizontal="right"/>
      <protection locked="0"/>
    </xf>
    <xf numFmtId="41" fontId="2" fillId="0" borderId="96" xfId="2" applyNumberFormat="1" applyBorder="1" applyAlignment="1" applyProtection="1">
      <alignment horizontal="right"/>
      <protection locked="0"/>
    </xf>
    <xf numFmtId="165" fontId="2" fillId="2" borderId="95" xfId="2" applyNumberFormat="1" applyFill="1" applyBorder="1" applyAlignment="1" applyProtection="1">
      <alignment horizontal="right"/>
      <protection hidden="1"/>
    </xf>
    <xf numFmtId="41" fontId="2" fillId="0" borderId="97" xfId="2" applyNumberFormat="1" applyBorder="1" applyAlignment="1" applyProtection="1">
      <alignment horizontal="right"/>
      <protection locked="0"/>
    </xf>
    <xf numFmtId="41" fontId="2" fillId="0" borderId="93" xfId="2" applyNumberFormat="1" applyBorder="1" applyAlignment="1" applyProtection="1">
      <alignment horizontal="right"/>
      <protection locked="0"/>
    </xf>
    <xf numFmtId="0" fontId="2" fillId="0" borderId="100" xfId="2" applyBorder="1" applyAlignment="1" applyProtection="1">
      <alignment horizontal="center" shrinkToFit="1"/>
      <protection locked="0"/>
    </xf>
    <xf numFmtId="41" fontId="2" fillId="0" borderId="101" xfId="2" applyNumberFormat="1" applyBorder="1" applyAlignment="1" applyProtection="1">
      <alignment horizontal="right"/>
      <protection locked="0"/>
    </xf>
    <xf numFmtId="41" fontId="2" fillId="0" borderId="98" xfId="2" applyNumberFormat="1" applyBorder="1" applyAlignment="1" applyProtection="1">
      <alignment horizontal="right"/>
      <protection locked="0"/>
    </xf>
    <xf numFmtId="41" fontId="2" fillId="0" borderId="102" xfId="2" applyNumberFormat="1" applyBorder="1" applyAlignment="1" applyProtection="1">
      <alignment horizontal="right"/>
      <protection locked="0"/>
    </xf>
    <xf numFmtId="165" fontId="2" fillId="2" borderId="101" xfId="2" applyNumberFormat="1" applyFill="1" applyBorder="1" applyAlignment="1" applyProtection="1">
      <alignment horizontal="right"/>
      <protection hidden="1"/>
    </xf>
    <xf numFmtId="41" fontId="2" fillId="0" borderId="103" xfId="2" applyNumberFormat="1" applyBorder="1" applyAlignment="1" applyProtection="1">
      <alignment horizontal="right"/>
      <protection locked="0"/>
    </xf>
    <xf numFmtId="41" fontId="2" fillId="0" borderId="99" xfId="2" applyNumberFormat="1" applyBorder="1" applyAlignment="1" applyProtection="1">
      <alignment horizontal="right"/>
      <protection locked="0"/>
    </xf>
    <xf numFmtId="0" fontId="2" fillId="0" borderId="65" xfId="2" applyBorder="1" applyAlignment="1" applyProtection="1">
      <alignment horizontal="center" shrinkToFit="1"/>
      <protection locked="0"/>
    </xf>
    <xf numFmtId="41" fontId="2" fillId="0" borderId="106" xfId="2" applyNumberFormat="1" applyBorder="1" applyAlignment="1" applyProtection="1">
      <alignment horizontal="right"/>
      <protection locked="0"/>
    </xf>
    <xf numFmtId="41" fontId="2" fillId="0" borderId="104" xfId="2" applyNumberFormat="1" applyBorder="1" applyAlignment="1" applyProtection="1">
      <alignment horizontal="right"/>
      <protection locked="0"/>
    </xf>
    <xf numFmtId="41" fontId="2" fillId="0" borderId="64" xfId="2" applyNumberFormat="1" applyBorder="1" applyAlignment="1" applyProtection="1">
      <alignment horizontal="right"/>
      <protection locked="0"/>
    </xf>
    <xf numFmtId="165" fontId="2" fillId="2" borderId="106" xfId="2" applyNumberFormat="1" applyFill="1" applyBorder="1" applyAlignment="1" applyProtection="1">
      <alignment horizontal="right"/>
      <protection hidden="1"/>
    </xf>
    <xf numFmtId="41" fontId="2" fillId="0" borderId="107" xfId="2" applyNumberFormat="1" applyBorder="1" applyAlignment="1" applyProtection="1">
      <alignment horizontal="right"/>
      <protection locked="0"/>
    </xf>
    <xf numFmtId="41" fontId="2" fillId="0" borderId="105" xfId="2" applyNumberFormat="1" applyBorder="1" applyAlignment="1" applyProtection="1">
      <alignment horizontal="right"/>
      <protection locked="0"/>
    </xf>
    <xf numFmtId="165" fontId="2" fillId="2" borderId="108" xfId="2" applyNumberFormat="1" applyFill="1" applyBorder="1" applyAlignment="1" applyProtection="1">
      <alignment horizontal="right"/>
      <protection hidden="1"/>
    </xf>
    <xf numFmtId="165" fontId="2" fillId="2" borderId="109" xfId="2" applyNumberFormat="1" applyFill="1" applyBorder="1" applyAlignment="1" applyProtection="1">
      <alignment horizontal="right"/>
      <protection hidden="1"/>
    </xf>
    <xf numFmtId="165" fontId="2" fillId="2" borderId="110" xfId="2" applyNumberFormat="1" applyFill="1" applyBorder="1" applyAlignment="1" applyProtection="1">
      <alignment horizontal="right"/>
      <protection hidden="1"/>
    </xf>
    <xf numFmtId="41" fontId="0" fillId="0" borderId="71" xfId="0" applyNumberFormat="1" applyBorder="1" applyAlignment="1" applyProtection="1">
      <alignment horizontal="right"/>
      <protection locked="0"/>
    </xf>
    <xf numFmtId="41" fontId="0" fillId="0" borderId="76" xfId="0" applyNumberFormat="1" applyBorder="1" applyAlignment="1" applyProtection="1">
      <alignment horizontal="right"/>
      <protection locked="0"/>
    </xf>
    <xf numFmtId="41" fontId="2" fillId="0" borderId="76" xfId="0" applyNumberFormat="1" applyFont="1" applyBorder="1" applyAlignment="1" applyProtection="1">
      <alignment horizontal="right"/>
      <protection locked="0"/>
    </xf>
    <xf numFmtId="41" fontId="0" fillId="0" borderId="121" xfId="0" applyNumberFormat="1" applyBorder="1" applyAlignment="1" applyProtection="1">
      <alignment horizontal="right"/>
      <protection locked="0"/>
    </xf>
    <xf numFmtId="41" fontId="2" fillId="4" borderId="76" xfId="0" applyNumberFormat="1" applyFont="1" applyFill="1" applyBorder="1" applyAlignment="1" applyProtection="1">
      <alignment horizontal="right"/>
      <protection hidden="1"/>
    </xf>
    <xf numFmtId="41" fontId="0" fillId="2" borderId="76" xfId="0" applyNumberFormat="1" applyFill="1" applyBorder="1" applyAlignment="1" applyProtection="1">
      <alignment horizontal="right"/>
      <protection hidden="1"/>
    </xf>
    <xf numFmtId="41" fontId="0" fillId="0" borderId="71" xfId="0" applyNumberFormat="1" applyBorder="1" applyProtection="1">
      <protection locked="0"/>
    </xf>
    <xf numFmtId="41" fontId="0" fillId="2" borderId="71" xfId="0" applyNumberFormat="1" applyFill="1" applyBorder="1" applyProtection="1">
      <protection hidden="1"/>
    </xf>
    <xf numFmtId="41" fontId="0" fillId="0" borderId="76" xfId="0" applyNumberFormat="1" applyBorder="1" applyProtection="1">
      <protection locked="0"/>
    </xf>
    <xf numFmtId="41" fontId="0" fillId="2" borderId="76" xfId="0" applyNumberFormat="1" applyFill="1" applyBorder="1" applyProtection="1">
      <protection hidden="1"/>
    </xf>
    <xf numFmtId="41" fontId="0" fillId="0" borderId="121" xfId="0" applyNumberFormat="1" applyBorder="1" applyProtection="1">
      <protection locked="0"/>
    </xf>
    <xf numFmtId="41" fontId="0" fillId="4" borderId="76" xfId="0" applyNumberFormat="1" applyFill="1" applyBorder="1" applyAlignment="1" applyProtection="1">
      <alignment horizontal="right"/>
      <protection hidden="1"/>
    </xf>
    <xf numFmtId="41" fontId="0" fillId="4" borderId="76" xfId="0" applyNumberFormat="1" applyFill="1" applyBorder="1" applyProtection="1">
      <protection hidden="1"/>
    </xf>
    <xf numFmtId="0" fontId="0" fillId="0" borderId="130" xfId="0" applyBorder="1" applyProtection="1">
      <protection locked="0"/>
    </xf>
    <xf numFmtId="42" fontId="0" fillId="0" borderId="130" xfId="0" applyNumberFormat="1" applyBorder="1" applyProtection="1">
      <protection locked="0"/>
    </xf>
    <xf numFmtId="0" fontId="0" fillId="0" borderId="131" xfId="0" applyBorder="1" applyProtection="1">
      <protection locked="0"/>
    </xf>
    <xf numFmtId="0" fontId="0" fillId="0" borderId="132" xfId="0" applyBorder="1" applyProtection="1">
      <protection locked="0"/>
    </xf>
    <xf numFmtId="42" fontId="0" fillId="0" borderId="131" xfId="0" applyNumberFormat="1" applyBorder="1" applyProtection="1">
      <protection locked="0"/>
    </xf>
    <xf numFmtId="0" fontId="0" fillId="0" borderId="133" xfId="0" applyBorder="1" applyProtection="1">
      <protection locked="0"/>
    </xf>
    <xf numFmtId="42" fontId="0" fillId="0" borderId="133" xfId="0" applyNumberFormat="1" applyBorder="1" applyProtection="1">
      <protection locked="0"/>
    </xf>
    <xf numFmtId="37" fontId="5" fillId="0" borderId="143" xfId="0" applyNumberFormat="1" applyFont="1" applyBorder="1" applyAlignment="1" applyProtection="1">
      <alignment horizontal="center" vertical="center"/>
      <protection locked="0"/>
    </xf>
    <xf numFmtId="37" fontId="5" fillId="0" borderId="66" xfId="0" applyNumberFormat="1" applyFont="1" applyBorder="1" applyAlignment="1" applyProtection="1">
      <alignment horizontal="center" vertical="center"/>
      <protection locked="0"/>
    </xf>
    <xf numFmtId="10" fontId="5" fillId="0" borderId="143" xfId="0" applyNumberFormat="1" applyFont="1" applyBorder="1" applyAlignment="1" applyProtection="1">
      <alignment horizontal="center" vertical="center"/>
      <protection locked="0"/>
    </xf>
    <xf numFmtId="44" fontId="5" fillId="0" borderId="143" xfId="0" applyNumberFormat="1" applyFont="1" applyBorder="1" applyAlignment="1" applyProtection="1">
      <alignment horizontal="right" vertical="center"/>
      <protection locked="0"/>
    </xf>
    <xf numFmtId="1" fontId="5" fillId="0" borderId="143" xfId="0" applyNumberFormat="1" applyFont="1" applyBorder="1" applyAlignment="1" applyProtection="1">
      <alignment horizontal="center" vertical="center"/>
      <protection locked="0"/>
    </xf>
    <xf numFmtId="44" fontId="5" fillId="0" borderId="143" xfId="8" applyNumberFormat="1" applyFont="1" applyFill="1" applyBorder="1" applyAlignment="1" applyProtection="1">
      <alignment horizontal="left" vertical="center"/>
      <protection locked="0"/>
    </xf>
    <xf numFmtId="44" fontId="5" fillId="0" borderId="0" xfId="8" applyNumberFormat="1" applyFont="1" applyFill="1" applyBorder="1" applyAlignment="1" applyProtection="1">
      <alignment vertical="center"/>
    </xf>
    <xf numFmtId="168" fontId="5" fillId="0" borderId="0" xfId="8" applyNumberFormat="1" applyFont="1" applyFill="1" applyAlignment="1" applyProtection="1">
      <alignment vertical="center"/>
    </xf>
    <xf numFmtId="37" fontId="8" fillId="0" borderId="142" xfId="0" applyNumberFormat="1" applyFont="1" applyBorder="1" applyAlignment="1" applyProtection="1">
      <alignment horizontal="center" vertical="center"/>
      <protection locked="0"/>
    </xf>
    <xf numFmtId="37" fontId="8" fillId="0" borderId="143" xfId="0" applyNumberFormat="1" applyFont="1" applyBorder="1" applyAlignment="1" applyProtection="1">
      <alignment horizontal="center" vertical="center"/>
      <protection locked="0"/>
    </xf>
    <xf numFmtId="166" fontId="5" fillId="0" borderId="143" xfId="0" applyNumberFormat="1" applyFont="1" applyBorder="1" applyAlignment="1" applyProtection="1">
      <alignment horizontal="center" vertical="center"/>
      <protection locked="0"/>
    </xf>
    <xf numFmtId="0" fontId="0" fillId="0" borderId="0" xfId="0" applyAlignment="1">
      <alignment horizontal="left"/>
    </xf>
    <xf numFmtId="0" fontId="2" fillId="0" borderId="31" xfId="0" applyFont="1" applyBorder="1"/>
    <xf numFmtId="0" fontId="2" fillId="0" borderId="151" xfId="0" applyFont="1" applyBorder="1"/>
    <xf numFmtId="0" fontId="2" fillId="0" borderId="152" xfId="0" applyFont="1" applyBorder="1"/>
    <xf numFmtId="37" fontId="48" fillId="3" borderId="99" xfId="0" applyNumberFormat="1" applyFont="1" applyFill="1" applyBorder="1" applyAlignment="1">
      <alignment horizontal="centerContinuous"/>
    </xf>
    <xf numFmtId="37" fontId="15" fillId="4" borderId="99" xfId="0" applyNumberFormat="1" applyFont="1" applyFill="1" applyBorder="1" applyAlignment="1">
      <alignment horizontal="center"/>
    </xf>
    <xf numFmtId="37" fontId="49" fillId="3" borderId="99" xfId="0" applyNumberFormat="1" applyFont="1" applyFill="1" applyBorder="1" applyAlignment="1">
      <alignment horizontal="centerContinuous"/>
    </xf>
    <xf numFmtId="2" fontId="8" fillId="0" borderId="0" xfId="0" applyNumberFormat="1" applyFont="1" applyAlignment="1" applyProtection="1">
      <alignment horizontal="left" vertical="top"/>
      <protection hidden="1"/>
    </xf>
    <xf numFmtId="0" fontId="8" fillId="0" borderId="0" xfId="0" applyFont="1" applyAlignment="1" applyProtection="1">
      <alignment horizontal="left"/>
      <protection hidden="1"/>
    </xf>
    <xf numFmtId="164" fontId="5" fillId="0" borderId="10" xfId="0" applyNumberFormat="1" applyFont="1" applyBorder="1" applyAlignment="1" applyProtection="1">
      <alignment horizontal="center"/>
      <protection hidden="1"/>
    </xf>
    <xf numFmtId="41" fontId="5" fillId="2" borderId="32" xfId="0" applyNumberFormat="1" applyFont="1" applyFill="1" applyBorder="1" applyProtection="1">
      <protection hidden="1"/>
    </xf>
    <xf numFmtId="41" fontId="5" fillId="2" borderId="31" xfId="0" applyNumberFormat="1" applyFont="1" applyFill="1" applyBorder="1" applyProtection="1">
      <protection hidden="1"/>
    </xf>
    <xf numFmtId="41" fontId="5" fillId="2" borderId="29" xfId="0" applyNumberFormat="1" applyFont="1" applyFill="1" applyBorder="1" applyProtection="1">
      <protection hidden="1"/>
    </xf>
    <xf numFmtId="41" fontId="5" fillId="2" borderId="30" xfId="0" applyNumberFormat="1" applyFont="1" applyFill="1" applyBorder="1" applyProtection="1">
      <protection hidden="1"/>
    </xf>
    <xf numFmtId="41" fontId="5" fillId="2" borderId="14" xfId="0" applyNumberFormat="1" applyFont="1" applyFill="1" applyBorder="1" applyProtection="1">
      <protection hidden="1"/>
    </xf>
    <xf numFmtId="41" fontId="5" fillId="2" borderId="35" xfId="0" applyNumberFormat="1" applyFont="1" applyFill="1" applyBorder="1" applyProtection="1">
      <protection hidden="1"/>
    </xf>
    <xf numFmtId="164" fontId="7" fillId="0" borderId="10" xfId="0" applyNumberFormat="1" applyFont="1" applyBorder="1" applyAlignment="1" applyProtection="1">
      <alignment horizontal="center"/>
      <protection hidden="1"/>
    </xf>
    <xf numFmtId="41" fontId="5" fillId="2" borderId="51" xfId="0" applyNumberFormat="1" applyFont="1" applyFill="1" applyBorder="1" applyProtection="1">
      <protection hidden="1"/>
    </xf>
    <xf numFmtId="41" fontId="5" fillId="2" borderId="50" xfId="0" applyNumberFormat="1" applyFont="1" applyFill="1" applyBorder="1" applyProtection="1">
      <protection hidden="1"/>
    </xf>
    <xf numFmtId="41" fontId="5" fillId="2" borderId="27" xfId="0" applyNumberFormat="1" applyFont="1" applyFill="1" applyBorder="1" applyProtection="1">
      <protection hidden="1"/>
    </xf>
    <xf numFmtId="41" fontId="5" fillId="2" borderId="26" xfId="0" applyNumberFormat="1" applyFont="1" applyFill="1" applyBorder="1" applyProtection="1">
      <protection hidden="1"/>
    </xf>
    <xf numFmtId="41" fontId="5" fillId="2" borderId="21" xfId="0" applyNumberFormat="1" applyFont="1" applyFill="1" applyBorder="1" applyProtection="1">
      <protection hidden="1"/>
    </xf>
    <xf numFmtId="41" fontId="5" fillId="2" borderId="22" xfId="0" applyNumberFormat="1" applyFont="1" applyFill="1" applyBorder="1" applyProtection="1">
      <protection hidden="1"/>
    </xf>
    <xf numFmtId="41" fontId="5" fillId="2" borderId="53" xfId="0" applyNumberFormat="1" applyFont="1" applyFill="1" applyBorder="1" applyProtection="1">
      <protection hidden="1"/>
    </xf>
    <xf numFmtId="41" fontId="5" fillId="2" borderId="42" xfId="0" applyNumberFormat="1" applyFont="1" applyFill="1" applyBorder="1" applyProtection="1">
      <protection hidden="1"/>
    </xf>
    <xf numFmtId="41" fontId="5" fillId="2" borderId="28" xfId="0" applyNumberFormat="1" applyFont="1" applyFill="1" applyBorder="1" applyProtection="1">
      <protection hidden="1"/>
    </xf>
    <xf numFmtId="41" fontId="5" fillId="2" borderId="40" xfId="0" applyNumberFormat="1" applyFont="1" applyFill="1" applyBorder="1" applyProtection="1">
      <protection hidden="1"/>
    </xf>
    <xf numFmtId="41" fontId="5" fillId="2" borderId="37" xfId="0" applyNumberFormat="1" applyFont="1" applyFill="1" applyBorder="1" applyProtection="1">
      <protection hidden="1"/>
    </xf>
    <xf numFmtId="41" fontId="5" fillId="2" borderId="38" xfId="0" applyNumberFormat="1" applyFont="1" applyFill="1" applyBorder="1" applyProtection="1">
      <protection hidden="1"/>
    </xf>
    <xf numFmtId="41" fontId="5" fillId="2" borderId="9" xfId="0" applyNumberFormat="1" applyFont="1" applyFill="1" applyBorder="1" applyProtection="1">
      <protection hidden="1"/>
    </xf>
    <xf numFmtId="41" fontId="5" fillId="0" borderId="44" xfId="0" applyNumberFormat="1" applyFont="1" applyBorder="1" applyProtection="1">
      <protection locked="0"/>
    </xf>
    <xf numFmtId="37" fontId="4" fillId="0" borderId="0" xfId="0" applyNumberFormat="1" applyFont="1"/>
    <xf numFmtId="0" fontId="6" fillId="0" borderId="0" xfId="0" applyFont="1"/>
    <xf numFmtId="37" fontId="5" fillId="0" borderId="0" xfId="0" applyNumberFormat="1" applyFont="1" applyAlignment="1">
      <alignment horizontal="right" vertical="center"/>
    </xf>
    <xf numFmtId="37" fontId="5" fillId="0" borderId="0" xfId="0" applyNumberFormat="1" applyFont="1" applyAlignment="1">
      <alignment horizontal="left"/>
    </xf>
    <xf numFmtId="37" fontId="5" fillId="0" borderId="0" xfId="0" applyNumberFormat="1" applyFont="1" applyAlignment="1">
      <alignment horizontal="centerContinuous"/>
    </xf>
    <xf numFmtId="164" fontId="15" fillId="0" borderId="0" xfId="2" applyNumberFormat="1" applyFont="1" applyAlignment="1">
      <alignment horizontal="center" vertical="top"/>
    </xf>
    <xf numFmtId="0" fontId="15" fillId="0" borderId="0" xfId="2" applyFont="1" applyAlignment="1">
      <alignment horizontal="center"/>
    </xf>
    <xf numFmtId="37" fontId="45" fillId="0" borderId="0" xfId="0" applyNumberFormat="1" applyFont="1" applyAlignment="1">
      <alignment horizontal="centerContinuous" vertical="center"/>
    </xf>
    <xf numFmtId="0" fontId="3" fillId="0" borderId="0" xfId="0" applyFont="1" applyAlignment="1">
      <alignment vertical="center"/>
    </xf>
    <xf numFmtId="37" fontId="36" fillId="0" borderId="0" xfId="0" applyNumberFormat="1" applyFont="1" applyAlignment="1">
      <alignment horizontal="left" vertical="center"/>
    </xf>
    <xf numFmtId="37" fontId="5" fillId="0" borderId="0" xfId="0" applyNumberFormat="1" applyFont="1" applyAlignment="1">
      <alignment horizontal="centerContinuous" vertical="center"/>
    </xf>
    <xf numFmtId="37" fontId="37" fillId="0" borderId="0" xfId="0" applyNumberFormat="1" applyFont="1" applyAlignment="1">
      <alignment horizontal="left" vertical="center"/>
    </xf>
    <xf numFmtId="37" fontId="38" fillId="0" borderId="0" xfId="0" applyNumberFormat="1" applyFont="1" applyAlignment="1">
      <alignment horizontal="centerContinuous" vertical="center"/>
    </xf>
    <xf numFmtId="37" fontId="10" fillId="0" borderId="0" xfId="0" applyNumberFormat="1" applyFont="1" applyAlignment="1">
      <alignment horizontal="centerContinuous" vertical="center"/>
    </xf>
    <xf numFmtId="0" fontId="32" fillId="0" borderId="0" xfId="0" applyFont="1" applyAlignment="1">
      <alignment horizontal="centerContinuous" vertical="center"/>
    </xf>
    <xf numFmtId="0" fontId="32" fillId="0" borderId="0" xfId="0" applyFont="1" applyAlignment="1">
      <alignment vertical="center"/>
    </xf>
    <xf numFmtId="0" fontId="5" fillId="0" borderId="0" xfId="0" applyFont="1" applyAlignment="1">
      <alignment horizontal="left" vertical="center"/>
    </xf>
    <xf numFmtId="37" fontId="5" fillId="0" borderId="0" xfId="0" applyNumberFormat="1" applyFont="1" applyAlignment="1">
      <alignment vertical="center"/>
    </xf>
    <xf numFmtId="49" fontId="5" fillId="0" borderId="0" xfId="0" applyNumberFormat="1" applyFont="1" applyAlignment="1">
      <alignment horizontal="left" vertical="center"/>
    </xf>
    <xf numFmtId="37" fontId="8" fillId="2" borderId="142" xfId="0" applyNumberFormat="1" applyFont="1" applyFill="1" applyBorder="1" applyAlignment="1">
      <alignment horizontal="center" vertical="center"/>
    </xf>
    <xf numFmtId="37" fontId="8" fillId="0" borderId="0" xfId="0" applyNumberFormat="1" applyFont="1" applyAlignment="1">
      <alignment vertical="center"/>
    </xf>
    <xf numFmtId="37" fontId="5" fillId="0" borderId="0" xfId="0" applyNumberFormat="1" applyFont="1" applyAlignment="1">
      <alignment horizontal="center" vertical="center"/>
    </xf>
    <xf numFmtId="0" fontId="3" fillId="0" borderId="2" xfId="0" applyFont="1" applyBorder="1" applyAlignment="1">
      <alignment vertical="center"/>
    </xf>
    <xf numFmtId="37" fontId="5" fillId="0" borderId="0" xfId="0" applyNumberFormat="1" applyFont="1" applyAlignment="1">
      <alignment vertical="center" wrapText="1"/>
    </xf>
    <xf numFmtId="0" fontId="3" fillId="0" borderId="0" xfId="0" applyFont="1" applyAlignment="1">
      <alignment horizontal="centerContinuous" vertical="center"/>
    </xf>
    <xf numFmtId="37" fontId="5" fillId="0" borderId="0" xfId="0" quotePrefix="1" applyNumberFormat="1" applyFont="1" applyAlignment="1">
      <alignment horizontal="left" vertical="center"/>
    </xf>
    <xf numFmtId="37" fontId="5" fillId="0" borderId="0" xfId="0" applyNumberFormat="1" applyFont="1" applyAlignment="1">
      <alignment horizontal="left" vertical="center"/>
    </xf>
    <xf numFmtId="37" fontId="5" fillId="0" borderId="0" xfId="1" applyNumberFormat="1" applyFont="1" applyAlignment="1">
      <alignment vertical="center"/>
    </xf>
    <xf numFmtId="44" fontId="5" fillId="0" borderId="0" xfId="0" applyNumberFormat="1" applyFont="1" applyAlignment="1">
      <alignment horizontal="right" vertical="center"/>
    </xf>
    <xf numFmtId="0" fontId="3" fillId="0" borderId="58" xfId="0" applyFont="1" applyBorder="1" applyAlignment="1">
      <alignment vertical="center"/>
    </xf>
    <xf numFmtId="0" fontId="31" fillId="0" borderId="5" xfId="0" applyFont="1" applyBorder="1" applyAlignment="1">
      <alignment horizontal="center" vertical="top"/>
    </xf>
    <xf numFmtId="0" fontId="31" fillId="0" borderId="0" xfId="0" applyFont="1" applyAlignment="1">
      <alignment horizontal="center" vertical="top"/>
    </xf>
    <xf numFmtId="37" fontId="11" fillId="0" borderId="0" xfId="0" quotePrefix="1" applyNumberFormat="1" applyFont="1" applyAlignment="1">
      <alignment horizontal="right" vertical="center"/>
    </xf>
    <xf numFmtId="0" fontId="39" fillId="0" borderId="0" xfId="0" applyFont="1" applyAlignment="1">
      <alignment vertical="center"/>
    </xf>
    <xf numFmtId="37" fontId="12" fillId="0" borderId="0" xfId="0" applyNumberFormat="1" applyFont="1" applyAlignment="1">
      <alignment vertical="center"/>
    </xf>
    <xf numFmtId="0" fontId="5" fillId="0" borderId="0" xfId="0" applyFont="1" applyAlignment="1">
      <alignment vertical="center"/>
    </xf>
    <xf numFmtId="37" fontId="8" fillId="2" borderId="143" xfId="0" applyNumberFormat="1" applyFont="1" applyFill="1" applyBorder="1" applyAlignment="1">
      <alignment vertical="center"/>
    </xf>
    <xf numFmtId="0" fontId="5" fillId="0" borderId="58" xfId="0" applyFont="1" applyBorder="1" applyAlignment="1">
      <alignment vertical="center"/>
    </xf>
    <xf numFmtId="37" fontId="10" fillId="0" borderId="0" xfId="0" applyNumberFormat="1" applyFont="1" applyAlignment="1">
      <alignment horizontal="left" vertical="center"/>
    </xf>
    <xf numFmtId="164" fontId="5" fillId="0" borderId="0" xfId="0" applyNumberFormat="1" applyFont="1" applyAlignment="1">
      <alignment horizontal="left" vertical="center"/>
    </xf>
    <xf numFmtId="165" fontId="5" fillId="0" borderId="0" xfId="7" applyNumberFormat="1" applyFont="1" applyFill="1" applyAlignment="1" applyProtection="1">
      <alignment vertical="center"/>
    </xf>
    <xf numFmtId="0" fontId="40" fillId="0" borderId="0" xfId="0" applyFont="1" applyAlignment="1">
      <alignment vertical="center"/>
    </xf>
    <xf numFmtId="37" fontId="5" fillId="0" borderId="0" xfId="0" quotePrefix="1" applyNumberFormat="1" applyFont="1" applyAlignment="1">
      <alignment vertical="center"/>
    </xf>
    <xf numFmtId="49" fontId="3" fillId="0" borderId="0" xfId="0" applyNumberFormat="1" applyFont="1" applyAlignment="1">
      <alignment vertical="center"/>
    </xf>
    <xf numFmtId="167" fontId="3" fillId="0" borderId="0" xfId="6" applyNumberFormat="1" applyFont="1" applyFill="1" applyAlignment="1" applyProtection="1">
      <alignment vertical="center"/>
    </xf>
    <xf numFmtId="0" fontId="41" fillId="2" borderId="3" xfId="0" applyFont="1" applyFill="1" applyBorder="1" applyAlignment="1">
      <alignment horizontal="center" wrapText="1"/>
    </xf>
    <xf numFmtId="0" fontId="41" fillId="0" borderId="0" xfId="0" applyFont="1" applyAlignment="1">
      <alignment horizontal="center" vertical="center" wrapText="1"/>
    </xf>
    <xf numFmtId="5" fontId="42" fillId="0" borderId="62" xfId="6" applyNumberFormat="1" applyFont="1" applyBorder="1" applyAlignment="1" applyProtection="1">
      <alignment horizontal="right" vertical="center" wrapText="1"/>
    </xf>
    <xf numFmtId="5" fontId="42" fillId="0" borderId="144" xfId="6" applyNumberFormat="1" applyFont="1" applyBorder="1" applyAlignment="1" applyProtection="1">
      <alignment horizontal="right" vertical="center" wrapText="1"/>
    </xf>
    <xf numFmtId="5" fontId="42" fillId="0" borderId="145" xfId="6" applyNumberFormat="1" applyFont="1" applyBorder="1" applyAlignment="1" applyProtection="1">
      <alignment horizontal="right" vertical="center" wrapText="1"/>
    </xf>
    <xf numFmtId="167" fontId="43" fillId="0" borderId="0" xfId="6" applyNumberFormat="1" applyFont="1" applyAlignment="1" applyProtection="1">
      <alignment horizontal="right" vertical="center" wrapText="1"/>
    </xf>
    <xf numFmtId="37" fontId="7" fillId="0" borderId="0" xfId="0" applyNumberFormat="1" applyFont="1" applyAlignment="1">
      <alignment wrapText="1"/>
    </xf>
    <xf numFmtId="165" fontId="5" fillId="0" borderId="0" xfId="7" applyNumberFormat="1" applyFont="1" applyFill="1" applyBorder="1" applyAlignment="1" applyProtection="1">
      <alignment vertical="center"/>
    </xf>
    <xf numFmtId="0" fontId="44" fillId="0" borderId="0" xfId="5" applyFont="1" applyFill="1" applyBorder="1" applyAlignment="1" applyProtection="1">
      <alignment vertical="center"/>
    </xf>
    <xf numFmtId="0" fontId="5" fillId="0" borderId="0" xfId="0" applyFont="1" applyAlignment="1">
      <alignment horizontal="center" vertical="center"/>
    </xf>
    <xf numFmtId="37" fontId="5" fillId="2" borderId="0" xfId="0" applyNumberFormat="1" applyFont="1" applyFill="1" applyAlignment="1">
      <alignment horizontal="center" vertical="center"/>
    </xf>
    <xf numFmtId="168" fontId="5" fillId="0" borderId="0" xfId="8" applyNumberFormat="1" applyFont="1" applyFill="1" applyBorder="1" applyAlignment="1" applyProtection="1">
      <alignment vertical="center"/>
    </xf>
    <xf numFmtId="9" fontId="3" fillId="0" borderId="0" xfId="8" applyFont="1" applyFill="1" applyAlignment="1" applyProtection="1">
      <alignment horizontal="center" vertical="center"/>
    </xf>
    <xf numFmtId="2" fontId="8" fillId="0" borderId="0" xfId="0" applyNumberFormat="1" applyFont="1" applyAlignment="1" applyProtection="1">
      <alignment vertical="top"/>
      <protection hidden="1"/>
    </xf>
    <xf numFmtId="164" fontId="15" fillId="0" borderId="0" xfId="2" applyNumberFormat="1" applyFont="1" applyAlignment="1" applyProtection="1">
      <alignment horizontal="center" vertical="top"/>
      <protection hidden="1"/>
    </xf>
    <xf numFmtId="37" fontId="8" fillId="0" borderId="0" xfId="0" applyNumberFormat="1" applyFont="1" applyAlignment="1" applyProtection="1">
      <alignment horizontal="left" vertical="center"/>
      <protection hidden="1"/>
    </xf>
    <xf numFmtId="0" fontId="8" fillId="0" borderId="0" xfId="0" applyFont="1" applyAlignment="1" applyProtection="1">
      <alignment horizontal="left" vertical="center"/>
      <protection hidden="1"/>
    </xf>
    <xf numFmtId="37" fontId="5" fillId="2" borderId="0" xfId="7" applyNumberFormat="1" applyFont="1" applyFill="1" applyAlignment="1" applyProtection="1">
      <alignment horizontal="center" vertical="center"/>
      <protection hidden="1"/>
    </xf>
    <xf numFmtId="5" fontId="3" fillId="2" borderId="0" xfId="6" applyNumberFormat="1" applyFont="1" applyFill="1" applyAlignment="1" applyProtection="1">
      <alignment vertical="center"/>
      <protection hidden="1"/>
    </xf>
    <xf numFmtId="37" fontId="5" fillId="2" borderId="143" xfId="0" applyNumberFormat="1" applyFont="1" applyFill="1" applyBorder="1" applyAlignment="1" applyProtection="1">
      <alignment horizontal="center" vertical="center"/>
      <protection hidden="1"/>
    </xf>
    <xf numFmtId="168" fontId="5" fillId="2" borderId="0" xfId="8" applyNumberFormat="1" applyFont="1" applyFill="1" applyAlignment="1" applyProtection="1">
      <alignment horizontal="center" vertical="center"/>
      <protection hidden="1"/>
    </xf>
    <xf numFmtId="0" fontId="5" fillId="2" borderId="143" xfId="0" applyFont="1" applyFill="1" applyBorder="1" applyAlignment="1" applyProtection="1">
      <alignment horizontal="center" vertical="center"/>
      <protection hidden="1"/>
    </xf>
    <xf numFmtId="0" fontId="6" fillId="0" borderId="0" xfId="0" applyFont="1" applyAlignment="1">
      <alignment horizontal="center"/>
    </xf>
    <xf numFmtId="0" fontId="9" fillId="0" borderId="0" xfId="0" applyFont="1"/>
    <xf numFmtId="0" fontId="29" fillId="0" borderId="0" xfId="0" applyFont="1"/>
    <xf numFmtId="0" fontId="14" fillId="0" borderId="0" xfId="0" applyFont="1"/>
    <xf numFmtId="0" fontId="6" fillId="0" borderId="0" xfId="0" applyFont="1" applyAlignment="1">
      <alignment horizontal="left"/>
    </xf>
    <xf numFmtId="14" fontId="14" fillId="0" borderId="0" xfId="0" applyNumberFormat="1" applyFont="1" applyAlignment="1">
      <alignment horizontal="left"/>
    </xf>
    <xf numFmtId="0" fontId="13" fillId="0" borderId="0" xfId="0" applyFont="1"/>
    <xf numFmtId="0" fontId="6" fillId="0" borderId="0" xfId="0" applyFont="1" applyAlignment="1">
      <alignment horizontal="right"/>
    </xf>
    <xf numFmtId="37" fontId="10" fillId="0" borderId="0" xfId="0" applyNumberFormat="1" applyFont="1" applyAlignment="1">
      <alignment horizontal="center" vertical="center"/>
    </xf>
    <xf numFmtId="37" fontId="5" fillId="0" borderId="0" xfId="0" applyNumberFormat="1" applyFont="1" applyAlignment="1">
      <alignment horizontal="right" indent="1"/>
    </xf>
    <xf numFmtId="37" fontId="5" fillId="0" borderId="59" xfId="0" applyNumberFormat="1" applyFont="1" applyBorder="1"/>
    <xf numFmtId="37" fontId="5" fillId="0" borderId="0" xfId="0" applyNumberFormat="1" applyFont="1"/>
    <xf numFmtId="37" fontId="10" fillId="0" borderId="0" xfId="0" applyNumberFormat="1" applyFont="1"/>
    <xf numFmtId="37" fontId="8" fillId="0" borderId="0" xfId="0" applyNumberFormat="1" applyFont="1" applyAlignment="1">
      <alignment horizontal="left" indent="2"/>
    </xf>
    <xf numFmtId="37" fontId="8" fillId="0" borderId="0" xfId="0" applyNumberFormat="1" applyFont="1" applyAlignment="1">
      <alignment horizontal="left"/>
    </xf>
    <xf numFmtId="37" fontId="5" fillId="0" borderId="5" xfId="0" applyNumberFormat="1" applyFont="1" applyBorder="1"/>
    <xf numFmtId="0" fontId="5" fillId="0" borderId="0" xfId="0" applyFont="1" applyAlignment="1">
      <alignment horizontal="left"/>
    </xf>
    <xf numFmtId="37" fontId="5" fillId="0" borderId="0" xfId="0" applyNumberFormat="1" applyFont="1" applyAlignment="1">
      <alignment horizontal="center"/>
    </xf>
    <xf numFmtId="37" fontId="11" fillId="0" borderId="0" xfId="0" applyNumberFormat="1" applyFont="1" applyAlignment="1">
      <alignment horizontal="center"/>
    </xf>
    <xf numFmtId="37" fontId="12" fillId="0" borderId="0" xfId="0" applyNumberFormat="1" applyFont="1"/>
    <xf numFmtId="37" fontId="5" fillId="0" borderId="4" xfId="0" applyNumberFormat="1" applyFont="1" applyBorder="1"/>
    <xf numFmtId="37" fontId="5" fillId="0" borderId="0" xfId="0" applyNumberFormat="1" applyFont="1" applyAlignment="1">
      <alignment vertical="top"/>
    </xf>
    <xf numFmtId="0" fontId="5" fillId="0" borderId="0" xfId="0" applyFont="1"/>
    <xf numFmtId="37" fontId="11" fillId="0" borderId="0" xfId="0" applyNumberFormat="1" applyFont="1" applyAlignment="1">
      <alignment vertical="top"/>
    </xf>
    <xf numFmtId="43" fontId="15" fillId="0" borderId="0" xfId="2" applyNumberFormat="1" applyFont="1" applyAlignment="1">
      <alignment horizontal="center" vertical="top"/>
    </xf>
    <xf numFmtId="43" fontId="15" fillId="0" borderId="0" xfId="2" applyNumberFormat="1" applyFont="1" applyAlignment="1">
      <alignment horizontal="left" vertical="top"/>
    </xf>
    <xf numFmtId="0" fontId="47" fillId="3" borderId="54" xfId="2" applyFont="1" applyFill="1" applyBorder="1" applyAlignment="1">
      <alignment horizontal="left" vertical="center"/>
    </xf>
    <xf numFmtId="0" fontId="17" fillId="3" borderId="5" xfId="2" applyFont="1" applyFill="1" applyBorder="1" applyAlignment="1">
      <alignment horizontal="center" vertical="center"/>
    </xf>
    <xf numFmtId="0" fontId="17" fillId="3" borderId="55" xfId="2" applyFont="1" applyFill="1" applyBorder="1" applyAlignment="1">
      <alignment horizontal="center" vertical="center"/>
    </xf>
    <xf numFmtId="0" fontId="15" fillId="4" borderId="54" xfId="2" applyFont="1" applyFill="1" applyBorder="1" applyAlignment="1">
      <alignment horizontal="left" vertical="center"/>
    </xf>
    <xf numFmtId="0" fontId="16" fillId="4" borderId="5" xfId="2" applyFont="1" applyFill="1" applyBorder="1" applyAlignment="1">
      <alignment horizontal="left" vertical="center"/>
    </xf>
    <xf numFmtId="0" fontId="16" fillId="4" borderId="55" xfId="2" applyFont="1" applyFill="1" applyBorder="1" applyAlignment="1">
      <alignment horizontal="left" vertical="center"/>
    </xf>
    <xf numFmtId="0" fontId="16" fillId="4" borderId="58" xfId="2" applyFont="1" applyFill="1" applyBorder="1" applyAlignment="1">
      <alignment horizontal="left" vertical="center"/>
    </xf>
    <xf numFmtId="0" fontId="16" fillId="4" borderId="0" xfId="2" applyFont="1" applyFill="1" applyAlignment="1">
      <alignment horizontal="left" vertical="center"/>
    </xf>
    <xf numFmtId="0" fontId="16" fillId="4" borderId="59" xfId="2" applyFont="1" applyFill="1" applyBorder="1" applyAlignment="1">
      <alignment horizontal="left" vertical="center"/>
    </xf>
    <xf numFmtId="0" fontId="16" fillId="4" borderId="91" xfId="2" applyFont="1" applyFill="1" applyBorder="1" applyAlignment="1">
      <alignment horizontal="left" vertical="center"/>
    </xf>
    <xf numFmtId="0" fontId="16" fillId="4" borderId="4" xfId="2" applyFont="1" applyFill="1" applyBorder="1" applyAlignment="1">
      <alignment horizontal="left" vertical="center"/>
    </xf>
    <xf numFmtId="0" fontId="16" fillId="4" borderId="56" xfId="2" applyFont="1" applyFill="1" applyBorder="1" applyAlignment="1">
      <alignment horizontal="left" vertical="center"/>
    </xf>
    <xf numFmtId="0" fontId="15" fillId="4" borderId="63" xfId="2" applyFont="1" applyFill="1" applyBorder="1" applyAlignment="1">
      <alignment horizontal="center" vertical="center"/>
    </xf>
    <xf numFmtId="0" fontId="15" fillId="4" borderId="64" xfId="2" applyFont="1" applyFill="1" applyBorder="1" applyAlignment="1">
      <alignment horizontal="center" vertical="center"/>
    </xf>
    <xf numFmtId="0" fontId="15" fillId="4" borderId="65" xfId="2" applyFont="1" applyFill="1" applyBorder="1" applyAlignment="1">
      <alignment horizontal="center" vertical="center"/>
    </xf>
    <xf numFmtId="41" fontId="16" fillId="0" borderId="82" xfId="2" applyNumberFormat="1" applyFont="1" applyBorder="1" applyAlignment="1">
      <alignment horizontal="center"/>
    </xf>
    <xf numFmtId="41" fontId="16" fillId="0" borderId="83" xfId="2" applyNumberFormat="1" applyFont="1" applyBorder="1" applyAlignment="1">
      <alignment horizontal="center"/>
    </xf>
    <xf numFmtId="41" fontId="16" fillId="0" borderId="84" xfId="2" applyNumberFormat="1" applyFont="1" applyBorder="1" applyAlignment="1">
      <alignment horizontal="center"/>
    </xf>
    <xf numFmtId="41" fontId="16" fillId="0" borderId="85" xfId="2" applyNumberFormat="1" applyFont="1" applyBorder="1" applyAlignment="1">
      <alignment horizontal="center"/>
    </xf>
    <xf numFmtId="41" fontId="16" fillId="0" borderId="81" xfId="2" applyNumberFormat="1" applyFont="1" applyBorder="1" applyAlignment="1">
      <alignment horizontal="center"/>
    </xf>
    <xf numFmtId="41" fontId="16" fillId="0" borderId="86" xfId="2" applyNumberFormat="1" applyFont="1" applyBorder="1" applyAlignment="1">
      <alignment horizontal="center"/>
    </xf>
    <xf numFmtId="41" fontId="16" fillId="0" borderId="87" xfId="2" applyNumberFormat="1" applyFont="1" applyBorder="1" applyAlignment="1">
      <alignment horizontal="center"/>
    </xf>
    <xf numFmtId="41" fontId="16" fillId="0" borderId="88" xfId="2" applyNumberFormat="1" applyFont="1" applyBorder="1" applyAlignment="1">
      <alignment horizontal="center"/>
    </xf>
    <xf numFmtId="0" fontId="16" fillId="2" borderId="54" xfId="2" applyFont="1" applyFill="1" applyBorder="1" applyAlignment="1">
      <alignment horizontal="right"/>
    </xf>
    <xf numFmtId="0" fontId="16" fillId="2" borderId="5" xfId="2" applyFont="1" applyFill="1" applyBorder="1" applyAlignment="1">
      <alignment horizontal="right"/>
    </xf>
    <xf numFmtId="0" fontId="15" fillId="2" borderId="91" xfId="2" applyFont="1" applyFill="1" applyBorder="1" applyAlignment="1">
      <alignment horizontal="right"/>
    </xf>
    <xf numFmtId="0" fontId="16" fillId="2" borderId="4" xfId="2" applyFont="1" applyFill="1" applyBorder="1" applyAlignment="1">
      <alignment horizontal="right"/>
    </xf>
    <xf numFmtId="0" fontId="16" fillId="0" borderId="0" xfId="2" applyFont="1" applyAlignment="1">
      <alignment horizontal="center"/>
    </xf>
    <xf numFmtId="0" fontId="16" fillId="0" borderId="0" xfId="2" applyFont="1"/>
    <xf numFmtId="0" fontId="16" fillId="0" borderId="0" xfId="2" applyFont="1" applyAlignment="1">
      <alignment horizontal="center" vertical="top"/>
    </xf>
    <xf numFmtId="0" fontId="16" fillId="0" borderId="0" xfId="2" applyFont="1" applyAlignment="1">
      <alignment horizontal="left"/>
    </xf>
    <xf numFmtId="0" fontId="17" fillId="0" borderId="0" xfId="2" applyFont="1" applyAlignment="1">
      <alignment horizontal="left" vertical="top" wrapText="1"/>
    </xf>
    <xf numFmtId="0" fontId="17" fillId="0" borderId="0" xfId="2" applyFont="1"/>
    <xf numFmtId="0" fontId="0" fillId="0" borderId="0" xfId="0" applyAlignment="1">
      <alignment horizontal="center"/>
    </xf>
    <xf numFmtId="164" fontId="15" fillId="0" borderId="0" xfId="2" applyNumberFormat="1" applyFont="1" applyAlignment="1" applyProtection="1">
      <alignment horizontal="left" vertical="top"/>
      <protection hidden="1"/>
    </xf>
    <xf numFmtId="41" fontId="16" fillId="4" borderId="78" xfId="2" applyNumberFormat="1" applyFont="1" applyFill="1" applyBorder="1" applyAlignment="1" applyProtection="1">
      <alignment horizontal="center"/>
      <protection hidden="1"/>
    </xf>
    <xf numFmtId="41" fontId="16" fillId="4" borderId="79" xfId="2" applyNumberFormat="1" applyFont="1" applyFill="1" applyBorder="1" applyAlignment="1" applyProtection="1">
      <alignment horizontal="center"/>
      <protection hidden="1"/>
    </xf>
    <xf numFmtId="41" fontId="16" fillId="4" borderId="80" xfId="2" applyNumberFormat="1" applyFont="1" applyFill="1" applyBorder="1" applyAlignment="1" applyProtection="1">
      <alignment horizontal="center"/>
      <protection hidden="1"/>
    </xf>
    <xf numFmtId="41" fontId="16" fillId="4" borderId="77" xfId="2" applyNumberFormat="1" applyFont="1" applyFill="1" applyBorder="1" applyAlignment="1" applyProtection="1">
      <alignment horizontal="center"/>
      <protection hidden="1"/>
    </xf>
    <xf numFmtId="41" fontId="16" fillId="4" borderId="81" xfId="2" applyNumberFormat="1" applyFont="1" applyFill="1" applyBorder="1" applyAlignment="1" applyProtection="1">
      <alignment horizontal="center"/>
      <protection hidden="1"/>
    </xf>
    <xf numFmtId="41" fontId="16" fillId="0" borderId="82" xfId="2" applyNumberFormat="1" applyFont="1" applyBorder="1" applyAlignment="1" applyProtection="1">
      <alignment horizontal="center"/>
      <protection locked="0"/>
    </xf>
    <xf numFmtId="41" fontId="16" fillId="0" borderId="83" xfId="2" applyNumberFormat="1" applyFont="1" applyBorder="1" applyAlignment="1" applyProtection="1">
      <alignment horizontal="center"/>
      <protection locked="0"/>
    </xf>
    <xf numFmtId="41" fontId="16" fillId="0" borderId="84" xfId="2" applyNumberFormat="1" applyFont="1" applyBorder="1" applyAlignment="1" applyProtection="1">
      <alignment horizontal="center"/>
      <protection locked="0"/>
    </xf>
    <xf numFmtId="41" fontId="16" fillId="0" borderId="86" xfId="2" applyNumberFormat="1" applyFont="1" applyBorder="1" applyAlignment="1" applyProtection="1">
      <alignment horizontal="center"/>
      <protection locked="0"/>
    </xf>
    <xf numFmtId="41" fontId="16" fillId="0" borderId="87" xfId="2" applyNumberFormat="1" applyFont="1" applyBorder="1" applyAlignment="1" applyProtection="1">
      <alignment horizontal="center"/>
      <protection locked="0"/>
    </xf>
    <xf numFmtId="41" fontId="16" fillId="0" borderId="88" xfId="2" applyNumberFormat="1" applyFont="1" applyBorder="1" applyAlignment="1" applyProtection="1">
      <alignment horizontal="center"/>
      <protection locked="0"/>
    </xf>
    <xf numFmtId="41" fontId="16" fillId="0" borderId="85" xfId="2" applyNumberFormat="1" applyFont="1" applyBorder="1" applyAlignment="1" applyProtection="1">
      <alignment horizontal="center"/>
      <protection locked="0"/>
    </xf>
    <xf numFmtId="41" fontId="16" fillId="0" borderId="81" xfId="2" applyNumberFormat="1" applyFont="1" applyBorder="1" applyAlignment="1" applyProtection="1">
      <alignment horizontal="center"/>
      <protection locked="0"/>
    </xf>
    <xf numFmtId="0" fontId="2" fillId="0" borderId="0" xfId="2"/>
    <xf numFmtId="0" fontId="22" fillId="0" borderId="0" xfId="2" applyFont="1" applyAlignment="1">
      <alignment horizontal="center" vertical="top"/>
    </xf>
    <xf numFmtId="0" fontId="22" fillId="0" borderId="0" xfId="2" applyFont="1"/>
    <xf numFmtId="165" fontId="0" fillId="0" borderId="0" xfId="0" applyNumberFormat="1"/>
    <xf numFmtId="0" fontId="23" fillId="0" borderId="0" xfId="0" applyFont="1" applyAlignment="1">
      <alignment horizontal="center" vertical="center"/>
    </xf>
    <xf numFmtId="0" fontId="21" fillId="0" borderId="117" xfId="0" applyFont="1" applyBorder="1" applyAlignment="1">
      <alignment horizontal="left"/>
    </xf>
    <xf numFmtId="0" fontId="21" fillId="0" borderId="119" xfId="0" applyFont="1" applyBorder="1" applyAlignment="1">
      <alignment horizontal="left"/>
    </xf>
    <xf numFmtId="0" fontId="21" fillId="4" borderId="119" xfId="0" applyFont="1" applyFill="1" applyBorder="1" applyAlignment="1">
      <alignment horizontal="left"/>
    </xf>
    <xf numFmtId="0" fontId="25" fillId="0" borderId="119" xfId="0" applyFont="1" applyBorder="1" applyAlignment="1">
      <alignment horizontal="left"/>
    </xf>
    <xf numFmtId="0" fontId="22" fillId="0" borderId="0" xfId="0" applyFont="1" applyAlignment="1">
      <alignment horizontal="center" vertical="top"/>
    </xf>
    <xf numFmtId="0" fontId="0" fillId="0" borderId="0" xfId="0" applyAlignment="1">
      <alignment horizontal="right"/>
    </xf>
    <xf numFmtId="0" fontId="26" fillId="0" borderId="0" xfId="0" applyFont="1" applyAlignment="1">
      <alignment horizontal="center" vertical="center"/>
    </xf>
    <xf numFmtId="0" fontId="25" fillId="0" borderId="125" xfId="0" applyFont="1" applyBorder="1" applyAlignment="1">
      <alignment horizontal="left"/>
    </xf>
    <xf numFmtId="43" fontId="16" fillId="0" borderId="0" xfId="2" applyNumberFormat="1" applyFont="1" applyAlignment="1">
      <alignment horizontal="left" vertical="top"/>
    </xf>
    <xf numFmtId="0" fontId="35" fillId="0" borderId="0" xfId="0" applyFont="1"/>
    <xf numFmtId="0" fontId="0" fillId="0" borderId="0" xfId="0" applyAlignment="1">
      <alignment wrapText="1"/>
    </xf>
    <xf numFmtId="0" fontId="35" fillId="0" borderId="143" xfId="0" applyFont="1" applyBorder="1" applyAlignment="1">
      <alignment horizontal="center" wrapText="1"/>
    </xf>
    <xf numFmtId="0" fontId="35" fillId="0" borderId="143" xfId="0" applyFont="1" applyBorder="1" applyAlignment="1">
      <alignment horizontal="left" wrapText="1"/>
    </xf>
    <xf numFmtId="0" fontId="0" fillId="0" borderId="0" xfId="0" applyAlignment="1">
      <alignment horizontal="center" wrapText="1"/>
    </xf>
    <xf numFmtId="0" fontId="0" fillId="0" borderId="143" xfId="0" applyBorder="1" applyAlignment="1" applyProtection="1">
      <alignment horizontal="center"/>
      <protection locked="0"/>
    </xf>
    <xf numFmtId="0" fontId="35" fillId="0" borderId="148" xfId="0" applyFont="1" applyBorder="1" applyAlignment="1" applyProtection="1">
      <alignment horizontal="center" wrapText="1"/>
      <protection locked="0"/>
    </xf>
    <xf numFmtId="0" fontId="0" fillId="0" borderId="148" xfId="0" applyBorder="1" applyAlignment="1" applyProtection="1">
      <alignment horizontal="center" wrapText="1"/>
      <protection locked="0"/>
    </xf>
    <xf numFmtId="0" fontId="0" fillId="0" borderId="148" xfId="0" applyBorder="1" applyAlignment="1" applyProtection="1">
      <alignment horizontal="left" wrapText="1"/>
      <protection locked="0"/>
    </xf>
    <xf numFmtId="0" fontId="0" fillId="0" borderId="149" xfId="0" applyBorder="1" applyAlignment="1" applyProtection="1">
      <alignment horizontal="center"/>
      <protection locked="0"/>
    </xf>
    <xf numFmtId="0" fontId="0" fillId="0" borderId="149" xfId="0" applyBorder="1" applyAlignment="1" applyProtection="1">
      <alignment horizontal="left"/>
      <protection locked="0"/>
    </xf>
    <xf numFmtId="0" fontId="0" fillId="0" borderId="150" xfId="0" applyBorder="1" applyAlignment="1" applyProtection="1">
      <alignment horizontal="center"/>
      <protection locked="0"/>
    </xf>
    <xf numFmtId="0" fontId="0" fillId="0" borderId="150" xfId="0" applyBorder="1" applyAlignment="1" applyProtection="1">
      <alignment horizontal="left"/>
      <protection locked="0"/>
    </xf>
    <xf numFmtId="41" fontId="0" fillId="0" borderId="152" xfId="0" applyNumberFormat="1" applyBorder="1" applyProtection="1">
      <protection hidden="1"/>
    </xf>
    <xf numFmtId="41" fontId="0" fillId="0" borderId="31" xfId="0" applyNumberFormat="1" applyBorder="1" applyProtection="1">
      <protection hidden="1"/>
    </xf>
    <xf numFmtId="41" fontId="0" fillId="0" borderId="151" xfId="0" applyNumberFormat="1" applyBorder="1" applyProtection="1">
      <protection hidden="1"/>
    </xf>
    <xf numFmtId="0" fontId="3" fillId="0" borderId="0" xfId="0" applyFont="1"/>
    <xf numFmtId="37" fontId="5" fillId="0" borderId="9" xfId="0" applyNumberFormat="1" applyFont="1" applyBorder="1"/>
    <xf numFmtId="37" fontId="5" fillId="0" borderId="12" xfId="0" applyNumberFormat="1" applyFont="1" applyBorder="1" applyAlignment="1">
      <alignment horizontal="center"/>
    </xf>
    <xf numFmtId="37" fontId="5" fillId="0" borderId="29" xfId="0" applyNumberFormat="1" applyFont="1" applyBorder="1"/>
    <xf numFmtId="41" fontId="5" fillId="0" borderId="29" xfId="0" applyNumberFormat="1" applyFont="1" applyBorder="1"/>
    <xf numFmtId="41" fontId="5" fillId="0" borderId="30" xfId="0" applyNumberFormat="1" applyFont="1" applyBorder="1"/>
    <xf numFmtId="37" fontId="7" fillId="0" borderId="0" xfId="0" applyNumberFormat="1" applyFont="1"/>
    <xf numFmtId="37" fontId="5" fillId="0" borderId="31" xfId="0" applyNumberFormat="1" applyFont="1" applyBorder="1"/>
    <xf numFmtId="41" fontId="5" fillId="0" borderId="32" xfId="0" applyNumberFormat="1" applyFont="1" applyBorder="1"/>
    <xf numFmtId="41" fontId="5" fillId="0" borderId="31" xfId="0" applyNumberFormat="1" applyFont="1" applyBorder="1"/>
    <xf numFmtId="37" fontId="5" fillId="4" borderId="14" xfId="0" applyNumberFormat="1" applyFont="1" applyFill="1" applyBorder="1"/>
    <xf numFmtId="37" fontId="5" fillId="0" borderId="15" xfId="0" applyNumberFormat="1" applyFont="1" applyBorder="1"/>
    <xf numFmtId="41" fontId="5" fillId="0" borderId="16" xfId="0" applyNumberFormat="1" applyFont="1" applyBorder="1"/>
    <xf numFmtId="41" fontId="5" fillId="0" borderId="0" xfId="0" applyNumberFormat="1" applyFont="1"/>
    <xf numFmtId="41" fontId="5" fillId="0" borderId="9" xfId="0" applyNumberFormat="1" applyFont="1" applyBorder="1" applyAlignment="1">
      <alignment horizontal="center"/>
    </xf>
    <xf numFmtId="41" fontId="5" fillId="0" borderId="12" xfId="0" applyNumberFormat="1" applyFont="1" applyBorder="1" applyAlignment="1">
      <alignment horizontal="center"/>
    </xf>
    <xf numFmtId="37" fontId="5" fillId="0" borderId="37" xfId="0" applyNumberFormat="1" applyFont="1" applyBorder="1"/>
    <xf numFmtId="41" fontId="5" fillId="0" borderId="37" xfId="0" applyNumberFormat="1" applyFont="1" applyBorder="1"/>
    <xf numFmtId="41" fontId="5" fillId="0" borderId="38" xfId="0" applyNumberFormat="1" applyFont="1" applyBorder="1"/>
    <xf numFmtId="0" fontId="3" fillId="0" borderId="0" xfId="0" applyFont="1" applyAlignment="1">
      <alignment horizontal="center"/>
    </xf>
    <xf numFmtId="37" fontId="5" fillId="4" borderId="51" xfId="0" applyNumberFormat="1" applyFont="1" applyFill="1" applyBorder="1"/>
    <xf numFmtId="37" fontId="5" fillId="0" borderId="48" xfId="0" applyNumberFormat="1" applyFont="1" applyBorder="1"/>
    <xf numFmtId="41" fontId="5" fillId="0" borderId="48" xfId="0" applyNumberFormat="1" applyFont="1" applyBorder="1"/>
    <xf numFmtId="41" fontId="5" fillId="0" borderId="49" xfId="0" applyNumberFormat="1" applyFont="1" applyBorder="1"/>
    <xf numFmtId="37" fontId="5" fillId="4" borderId="27" xfId="0" applyNumberFormat="1" applyFont="1" applyFill="1" applyBorder="1"/>
    <xf numFmtId="37" fontId="5" fillId="0" borderId="51" xfId="0" applyNumberFormat="1" applyFont="1" applyBorder="1"/>
    <xf numFmtId="41" fontId="5" fillId="0" borderId="52" xfId="0" applyNumberFormat="1" applyFont="1" applyBorder="1"/>
    <xf numFmtId="41" fontId="5" fillId="0" borderId="50" xfId="0" applyNumberFormat="1" applyFont="1" applyBorder="1"/>
    <xf numFmtId="37" fontId="5" fillId="4" borderId="20" xfId="0" applyNumberFormat="1" applyFont="1" applyFill="1" applyBorder="1"/>
    <xf numFmtId="37" fontId="5" fillId="0" borderId="14" xfId="0" applyNumberFormat="1" applyFont="1" applyBorder="1"/>
    <xf numFmtId="37" fontId="5" fillId="0" borderId="9" xfId="0" applyNumberFormat="1" applyFont="1" applyBorder="1" applyAlignment="1">
      <alignment horizontal="center"/>
    </xf>
    <xf numFmtId="37" fontId="5" fillId="0" borderId="11" xfId="0" applyNumberFormat="1" applyFont="1" applyBorder="1" applyAlignment="1">
      <alignment horizontal="center"/>
    </xf>
    <xf numFmtId="37" fontId="5" fillId="0" borderId="42" xfId="0" applyNumberFormat="1" applyFont="1" applyBorder="1"/>
    <xf numFmtId="37" fontId="5" fillId="0" borderId="43" xfId="0" applyNumberFormat="1" applyFont="1" applyBorder="1"/>
    <xf numFmtId="37" fontId="5" fillId="0" borderId="45" xfId="0" applyNumberFormat="1" applyFont="1" applyBorder="1"/>
    <xf numFmtId="41" fontId="5" fillId="0" borderId="53" xfId="0" applyNumberFormat="1" applyFont="1" applyBorder="1"/>
    <xf numFmtId="37" fontId="5" fillId="4" borderId="42" xfId="0" applyNumberFormat="1" applyFont="1" applyFill="1" applyBorder="1"/>
    <xf numFmtId="37" fontId="5" fillId="0" borderId="46" xfId="0" applyNumberFormat="1" applyFont="1" applyBorder="1"/>
    <xf numFmtId="37" fontId="5" fillId="4" borderId="9" xfId="0" applyNumberFormat="1" applyFont="1" applyFill="1" applyBorder="1"/>
    <xf numFmtId="37" fontId="5" fillId="0" borderId="40" xfId="0" applyNumberFormat="1" applyFont="1" applyBorder="1"/>
    <xf numFmtId="41" fontId="5" fillId="0" borderId="41" xfId="0" applyNumberFormat="1" applyFont="1" applyBorder="1"/>
    <xf numFmtId="37" fontId="5" fillId="0" borderId="16" xfId="0" applyNumberFormat="1" applyFont="1" applyBorder="1"/>
    <xf numFmtId="166" fontId="6" fillId="0" borderId="4" xfId="0" applyNumberFormat="1" applyFont="1" applyBorder="1" applyAlignment="1" applyProtection="1">
      <alignment horizontal="center"/>
      <protection locked="0"/>
    </xf>
    <xf numFmtId="0" fontId="31" fillId="0" borderId="5" xfId="0" applyFont="1" applyBorder="1" applyAlignment="1">
      <alignment horizontal="center" vertical="top"/>
    </xf>
    <xf numFmtId="0" fontId="6" fillId="0" borderId="4" xfId="0" applyFont="1" applyBorder="1" applyAlignment="1" applyProtection="1">
      <alignment horizontal="left"/>
      <protection locked="0"/>
    </xf>
    <xf numFmtId="0" fontId="6" fillId="0" borderId="4" xfId="0" applyFont="1" applyBorder="1" applyAlignment="1" applyProtection="1">
      <alignment horizontal="center"/>
      <protection locked="0"/>
    </xf>
    <xf numFmtId="37" fontId="5" fillId="0" borderId="1" xfId="0" applyNumberFormat="1" applyFont="1" applyBorder="1" applyAlignment="1" applyProtection="1">
      <alignment horizontal="left"/>
      <protection locked="0"/>
    </xf>
    <xf numFmtId="37" fontId="5" fillId="0" borderId="2" xfId="0" applyNumberFormat="1" applyFont="1" applyBorder="1" applyAlignment="1" applyProtection="1">
      <alignment horizontal="left"/>
      <protection locked="0"/>
    </xf>
    <xf numFmtId="37" fontId="5" fillId="0" borderId="3" xfId="0" applyNumberFormat="1" applyFont="1" applyBorder="1" applyAlignment="1" applyProtection="1">
      <alignment horizontal="left"/>
      <protection locked="0"/>
    </xf>
    <xf numFmtId="37" fontId="32" fillId="0" borderId="0" xfId="0" applyNumberFormat="1" applyFont="1" applyAlignment="1">
      <alignment horizontal="center" vertical="center"/>
    </xf>
    <xf numFmtId="37" fontId="5" fillId="0" borderId="2" xfId="0" applyNumberFormat="1" applyFont="1" applyBorder="1" applyAlignment="1" applyProtection="1">
      <alignment horizontal="center"/>
      <protection locked="0"/>
    </xf>
    <xf numFmtId="37" fontId="5" fillId="0" borderId="3" xfId="0" applyNumberFormat="1" applyFont="1" applyBorder="1" applyAlignment="1" applyProtection="1">
      <alignment horizontal="center"/>
      <protection locked="0"/>
    </xf>
    <xf numFmtId="37" fontId="5" fillId="0" borderId="1" xfId="0" applyNumberFormat="1" applyFont="1" applyBorder="1" applyAlignment="1" applyProtection="1">
      <alignment horizontal="center"/>
      <protection locked="0"/>
    </xf>
    <xf numFmtId="37" fontId="11" fillId="0" borderId="4" xfId="0" applyNumberFormat="1" applyFont="1" applyBorder="1" applyAlignment="1">
      <alignment horizontal="center"/>
    </xf>
    <xf numFmtId="37" fontId="5" fillId="0" borderId="4" xfId="0" applyNumberFormat="1" applyFont="1" applyBorder="1" applyProtection="1">
      <protection locked="0"/>
    </xf>
    <xf numFmtId="37" fontId="5" fillId="0" borderId="0" xfId="0" applyNumberFormat="1" applyFont="1"/>
    <xf numFmtId="14" fontId="5" fillId="0" borderId="4" xfId="0" applyNumberFormat="1" applyFont="1" applyBorder="1" applyProtection="1">
      <protection locked="0"/>
    </xf>
    <xf numFmtId="37" fontId="11" fillId="0" borderId="0" xfId="0" applyNumberFormat="1" applyFont="1" applyAlignment="1">
      <alignment horizontal="center"/>
    </xf>
    <xf numFmtId="37" fontId="11" fillId="0" borderId="5" xfId="0" applyNumberFormat="1" applyFont="1" applyBorder="1" applyAlignment="1">
      <alignment horizontal="center"/>
    </xf>
    <xf numFmtId="37" fontId="5" fillId="0" borderId="1" xfId="0" applyNumberFormat="1" applyFont="1" applyBorder="1" applyProtection="1">
      <protection locked="0"/>
    </xf>
    <xf numFmtId="37" fontId="5" fillId="0" borderId="3" xfId="0" applyNumberFormat="1" applyFont="1" applyBorder="1" applyProtection="1">
      <protection locked="0"/>
    </xf>
    <xf numFmtId="0" fontId="30" fillId="0" borderId="0" xfId="0" applyFont="1" applyAlignment="1">
      <alignment horizontal="left"/>
    </xf>
    <xf numFmtId="0" fontId="6" fillId="0" borderId="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164" fontId="6" fillId="0" borderId="1" xfId="0" applyNumberFormat="1" applyFont="1" applyBorder="1" applyAlignment="1" applyProtection="1">
      <alignment horizontal="center"/>
      <protection locked="0"/>
    </xf>
    <xf numFmtId="164" fontId="6" fillId="0" borderId="2" xfId="0" applyNumberFormat="1" applyFont="1" applyBorder="1" applyAlignment="1" applyProtection="1">
      <alignment horizontal="center"/>
      <protection locked="0"/>
    </xf>
    <xf numFmtId="164" fontId="6" fillId="0" borderId="3" xfId="0" applyNumberFormat="1" applyFont="1" applyBorder="1" applyAlignment="1" applyProtection="1">
      <alignment horizontal="center"/>
      <protection locked="0"/>
    </xf>
    <xf numFmtId="37" fontId="18" fillId="3" borderId="6" xfId="0" applyNumberFormat="1" applyFont="1" applyFill="1" applyBorder="1" applyAlignment="1">
      <alignment horizontal="center"/>
    </xf>
    <xf numFmtId="37" fontId="18" fillId="3" borderId="7" xfId="0" applyNumberFormat="1" applyFont="1" applyFill="1" applyBorder="1" applyAlignment="1">
      <alignment horizontal="center"/>
    </xf>
    <xf numFmtId="37" fontId="18" fillId="3" borderId="8" xfId="0" applyNumberFormat="1" applyFont="1" applyFill="1" applyBorder="1" applyAlignment="1">
      <alignment horizontal="center"/>
    </xf>
    <xf numFmtId="37" fontId="46" fillId="3" borderId="17" xfId="0" applyNumberFormat="1" applyFont="1" applyFill="1" applyBorder="1" applyAlignment="1">
      <alignment horizontal="center"/>
    </xf>
    <xf numFmtId="37" fontId="46" fillId="3" borderId="18" xfId="0" applyNumberFormat="1" applyFont="1" applyFill="1" applyBorder="1" applyAlignment="1">
      <alignment horizontal="center"/>
    </xf>
    <xf numFmtId="37" fontId="46" fillId="3" borderId="19" xfId="0" applyNumberFormat="1" applyFont="1" applyFill="1" applyBorder="1" applyAlignment="1">
      <alignment horizontal="center"/>
    </xf>
    <xf numFmtId="37" fontId="18" fillId="3" borderId="17" xfId="0" applyNumberFormat="1" applyFont="1" applyFill="1" applyBorder="1" applyAlignment="1">
      <alignment horizontal="center" vertical="center"/>
    </xf>
    <xf numFmtId="37" fontId="18" fillId="3" borderId="18" xfId="0" applyNumberFormat="1" applyFont="1" applyFill="1" applyBorder="1" applyAlignment="1">
      <alignment horizontal="center" vertical="center"/>
    </xf>
    <xf numFmtId="37" fontId="18" fillId="3" borderId="19" xfId="0" applyNumberFormat="1" applyFont="1" applyFill="1" applyBorder="1" applyAlignment="1">
      <alignment horizontal="center" vertical="center"/>
    </xf>
    <xf numFmtId="37" fontId="46" fillId="3" borderId="14" xfId="0" applyNumberFormat="1" applyFont="1" applyFill="1" applyBorder="1" applyAlignment="1">
      <alignment horizontal="center" vertical="center"/>
    </xf>
    <xf numFmtId="37" fontId="46" fillId="3" borderId="15" xfId="0" applyNumberFormat="1" applyFont="1" applyFill="1" applyBorder="1" applyAlignment="1">
      <alignment horizontal="center" vertical="center"/>
    </xf>
    <xf numFmtId="37" fontId="46" fillId="3" borderId="23" xfId="0" applyNumberFormat="1" applyFont="1" applyFill="1" applyBorder="1" applyAlignment="1">
      <alignment horizontal="center" vertical="center"/>
    </xf>
    <xf numFmtId="37" fontId="46" fillId="3" borderId="9" xfId="0" applyNumberFormat="1" applyFont="1" applyFill="1" applyBorder="1" applyAlignment="1">
      <alignment horizontal="center" vertical="center"/>
    </xf>
    <xf numFmtId="37" fontId="46" fillId="3" borderId="0" xfId="0" applyNumberFormat="1" applyFont="1" applyFill="1" applyAlignment="1">
      <alignment horizontal="center" vertical="center"/>
    </xf>
    <xf numFmtId="37" fontId="46" fillId="3" borderId="24" xfId="0" applyNumberFormat="1" applyFont="1" applyFill="1" applyBorder="1" applyAlignment="1">
      <alignment horizontal="center" vertical="center"/>
    </xf>
    <xf numFmtId="37" fontId="46" fillId="3" borderId="13" xfId="0" applyNumberFormat="1" applyFont="1" applyFill="1" applyBorder="1" applyAlignment="1">
      <alignment horizontal="center" vertical="center"/>
    </xf>
    <xf numFmtId="37" fontId="46" fillId="3" borderId="25" xfId="0" applyNumberFormat="1" applyFont="1" applyFill="1" applyBorder="1" applyAlignment="1">
      <alignment horizontal="center" vertical="center"/>
    </xf>
    <xf numFmtId="37" fontId="46" fillId="3" borderId="146" xfId="0" applyNumberFormat="1" applyFont="1" applyFill="1" applyBorder="1" applyAlignment="1">
      <alignment horizontal="center" vertical="center"/>
    </xf>
    <xf numFmtId="37" fontId="46" fillId="3" borderId="147" xfId="0" applyNumberFormat="1" applyFont="1" applyFill="1" applyBorder="1" applyAlignment="1">
      <alignment horizontal="center" vertical="center"/>
    </xf>
    <xf numFmtId="0" fontId="8" fillId="0" borderId="0" xfId="0" applyFont="1" applyAlignment="1" applyProtection="1">
      <alignment horizontal="left"/>
      <protection hidden="1"/>
    </xf>
    <xf numFmtId="43" fontId="15" fillId="0" borderId="0" xfId="2" applyNumberFormat="1" applyFont="1" applyAlignment="1">
      <alignment horizontal="right" vertical="top"/>
    </xf>
    <xf numFmtId="37" fontId="5" fillId="0" borderId="1" xfId="0" applyNumberFormat="1" applyFont="1" applyBorder="1" applyAlignment="1" applyProtection="1">
      <alignment horizontal="left" vertical="center"/>
      <protection locked="0"/>
    </xf>
    <xf numFmtId="37" fontId="5" fillId="0" borderId="2" xfId="0" applyNumberFormat="1" applyFont="1" applyBorder="1" applyAlignment="1" applyProtection="1">
      <alignment horizontal="left" vertical="center"/>
      <protection locked="0"/>
    </xf>
    <xf numFmtId="37" fontId="5" fillId="0" borderId="3" xfId="0" applyNumberFormat="1" applyFont="1" applyBorder="1" applyAlignment="1" applyProtection="1">
      <alignment horizontal="left" vertical="center"/>
      <protection locked="0"/>
    </xf>
    <xf numFmtId="37" fontId="5" fillId="0" borderId="0" xfId="0" applyNumberFormat="1" applyFont="1" applyAlignment="1">
      <alignment vertical="center"/>
    </xf>
    <xf numFmtId="37" fontId="5" fillId="0" borderId="59" xfId="0" applyNumberFormat="1" applyFont="1" applyBorder="1" applyAlignment="1">
      <alignment vertical="center"/>
    </xf>
    <xf numFmtId="37" fontId="8" fillId="2" borderId="1" xfId="0" applyNumberFormat="1" applyFont="1" applyFill="1" applyBorder="1" applyAlignment="1">
      <alignment vertical="center"/>
    </xf>
    <xf numFmtId="37" fontId="8" fillId="2" borderId="2" xfId="0" applyNumberFormat="1" applyFont="1" applyFill="1" applyBorder="1" applyAlignment="1">
      <alignment vertical="center"/>
    </xf>
    <xf numFmtId="37" fontId="8" fillId="2" borderId="3" xfId="0" applyNumberFormat="1" applyFont="1" applyFill="1" applyBorder="1" applyAlignment="1">
      <alignment vertical="center"/>
    </xf>
    <xf numFmtId="37" fontId="5" fillId="0" borderId="136" xfId="0" applyNumberFormat="1" applyFont="1" applyBorder="1" applyAlignment="1" applyProtection="1">
      <alignment horizontal="left" vertical="center"/>
      <protection locked="0"/>
    </xf>
    <xf numFmtId="37" fontId="5" fillId="0" borderId="137" xfId="0" applyNumberFormat="1" applyFont="1" applyBorder="1" applyAlignment="1" applyProtection="1">
      <alignment horizontal="left" vertical="center"/>
      <protection locked="0"/>
    </xf>
    <xf numFmtId="37" fontId="5" fillId="0" borderId="138" xfId="0" applyNumberFormat="1" applyFont="1" applyBorder="1" applyAlignment="1" applyProtection="1">
      <alignment horizontal="left" vertical="center"/>
      <protection locked="0"/>
    </xf>
    <xf numFmtId="37" fontId="5" fillId="0" borderId="54" xfId="0" applyNumberFormat="1" applyFont="1" applyBorder="1" applyAlignment="1" applyProtection="1">
      <alignment vertical="center" wrapText="1"/>
      <protection locked="0"/>
    </xf>
    <xf numFmtId="37" fontId="5" fillId="0" borderId="5" xfId="0" applyNumberFormat="1" applyFont="1" applyBorder="1" applyAlignment="1" applyProtection="1">
      <alignment vertical="center" wrapText="1"/>
      <protection locked="0"/>
    </xf>
    <xf numFmtId="37" fontId="5" fillId="0" borderId="55" xfId="0" applyNumberFormat="1" applyFont="1" applyBorder="1" applyAlignment="1" applyProtection="1">
      <alignment vertical="center" wrapText="1"/>
      <protection locked="0"/>
    </xf>
    <xf numFmtId="37" fontId="5" fillId="0" borderId="91" xfId="0" applyNumberFormat="1" applyFont="1" applyBorder="1" applyAlignment="1" applyProtection="1">
      <alignment vertical="center" wrapText="1"/>
      <protection locked="0"/>
    </xf>
    <xf numFmtId="37" fontId="5" fillId="0" borderId="4" xfId="0" applyNumberFormat="1" applyFont="1" applyBorder="1" applyAlignment="1" applyProtection="1">
      <alignment vertical="center" wrapText="1"/>
      <protection locked="0"/>
    </xf>
    <xf numFmtId="37" fontId="5" fillId="0" borderId="56" xfId="0" applyNumberFormat="1" applyFont="1" applyBorder="1" applyAlignment="1" applyProtection="1">
      <alignment vertical="center" wrapText="1"/>
      <protection locked="0"/>
    </xf>
    <xf numFmtId="0" fontId="5" fillId="0" borderId="5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55" xfId="0" applyFont="1" applyBorder="1" applyAlignment="1" applyProtection="1">
      <alignment horizontal="left" vertical="center"/>
      <protection locked="0"/>
    </xf>
    <xf numFmtId="0" fontId="5" fillId="0" borderId="9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6" xfId="0" applyFont="1" applyBorder="1" applyAlignment="1" applyProtection="1">
      <alignment horizontal="left" vertical="center"/>
      <protection locked="0"/>
    </xf>
    <xf numFmtId="164" fontId="8" fillId="0" borderId="0" xfId="0" applyNumberFormat="1" applyFont="1" applyAlignment="1" applyProtection="1">
      <alignment horizontal="left" vertical="center"/>
      <protection hidden="1"/>
    </xf>
    <xf numFmtId="0" fontId="41" fillId="2" borderId="1" xfId="0" applyFont="1" applyFill="1" applyBorder="1" applyAlignment="1">
      <alignment horizontal="center" wrapText="1"/>
    </xf>
    <xf numFmtId="0" fontId="41" fillId="2" borderId="2" xfId="0" applyFont="1" applyFill="1" applyBorder="1" applyAlignment="1">
      <alignment horizontal="center" wrapText="1"/>
    </xf>
    <xf numFmtId="0" fontId="41" fillId="2" borderId="3" xfId="0" applyFont="1" applyFill="1" applyBorder="1" applyAlignment="1">
      <alignment horizontal="center" wrapText="1"/>
    </xf>
    <xf numFmtId="37" fontId="5" fillId="0" borderId="139" xfId="0" applyNumberFormat="1" applyFont="1" applyBorder="1" applyAlignment="1">
      <alignment wrapText="1"/>
    </xf>
    <xf numFmtId="37" fontId="5" fillId="0" borderId="140" xfId="0" applyNumberFormat="1" applyFont="1" applyBorder="1" applyAlignment="1">
      <alignment wrapText="1"/>
    </xf>
    <xf numFmtId="37" fontId="5" fillId="0" borderId="98" xfId="0" applyNumberFormat="1" applyFont="1" applyBorder="1" applyAlignment="1">
      <alignment wrapText="1"/>
    </xf>
    <xf numFmtId="37" fontId="5" fillId="0" borderId="99" xfId="0" applyNumberFormat="1" applyFont="1" applyBorder="1" applyAlignment="1">
      <alignment wrapText="1"/>
    </xf>
    <xf numFmtId="37" fontId="5" fillId="0" borderId="104" xfId="0" applyNumberFormat="1" applyFont="1" applyBorder="1" applyAlignment="1">
      <alignment wrapText="1"/>
    </xf>
    <xf numFmtId="37" fontId="5" fillId="0" borderId="105" xfId="0" applyNumberFormat="1" applyFont="1" applyBorder="1" applyAlignment="1">
      <alignment wrapText="1"/>
    </xf>
    <xf numFmtId="37" fontId="7" fillId="0" borderId="54" xfId="0" applyNumberFormat="1" applyFont="1" applyBorder="1" applyAlignment="1">
      <alignment wrapText="1"/>
    </xf>
    <xf numFmtId="37" fontId="7" fillId="0" borderId="5" xfId="0" applyNumberFormat="1" applyFont="1" applyBorder="1" applyAlignment="1">
      <alignment wrapText="1"/>
    </xf>
    <xf numFmtId="37" fontId="5" fillId="0" borderId="98" xfId="0" applyNumberFormat="1" applyFont="1" applyBorder="1"/>
    <xf numFmtId="37" fontId="5" fillId="0" borderId="99" xfId="0" applyNumberFormat="1" applyFont="1" applyBorder="1"/>
    <xf numFmtId="37" fontId="5" fillId="0" borderId="91" xfId="0" applyNumberFormat="1" applyFont="1" applyBorder="1" applyAlignment="1" applyProtection="1">
      <alignment horizontal="left" vertical="center" wrapText="1"/>
      <protection locked="0"/>
    </xf>
    <xf numFmtId="37" fontId="5" fillId="0" borderId="4" xfId="0" applyNumberFormat="1" applyFont="1" applyBorder="1" applyAlignment="1" applyProtection="1">
      <alignment horizontal="left" vertical="center" wrapText="1"/>
      <protection locked="0"/>
    </xf>
    <xf numFmtId="37" fontId="5" fillId="0" borderId="56" xfId="0" applyNumberFormat="1" applyFont="1" applyBorder="1" applyAlignment="1" applyProtection="1">
      <alignment horizontal="left" vertical="center" wrapText="1"/>
      <protection locked="0"/>
    </xf>
    <xf numFmtId="37" fontId="8" fillId="2" borderId="1" xfId="0" applyNumberFormat="1" applyFont="1" applyFill="1" applyBorder="1" applyAlignment="1">
      <alignment horizontal="center" vertical="center"/>
    </xf>
    <xf numFmtId="37" fontId="8" fillId="2" borderId="2" xfId="0" applyNumberFormat="1" applyFont="1" applyFill="1" applyBorder="1" applyAlignment="1">
      <alignment horizontal="center" vertical="center"/>
    </xf>
    <xf numFmtId="37" fontId="8" fillId="2" borderId="134" xfId="0" applyNumberFormat="1" applyFont="1" applyFill="1" applyBorder="1" applyAlignment="1">
      <alignment horizontal="center" vertical="center"/>
    </xf>
    <xf numFmtId="37" fontId="8" fillId="2" borderId="135" xfId="0" applyNumberFormat="1" applyFont="1" applyFill="1" applyBorder="1" applyAlignment="1">
      <alignment horizontal="center" vertical="center"/>
    </xf>
    <xf numFmtId="37" fontId="8" fillId="2" borderId="3" xfId="0" applyNumberFormat="1" applyFont="1" applyFill="1" applyBorder="1" applyAlignment="1">
      <alignment horizontal="center" vertical="center"/>
    </xf>
    <xf numFmtId="37" fontId="8" fillId="0" borderId="1" xfId="0" applyNumberFormat="1" applyFont="1" applyBorder="1" applyAlignment="1" applyProtection="1">
      <alignment horizontal="center" vertical="center"/>
      <protection locked="0"/>
    </xf>
    <xf numFmtId="37" fontId="8" fillId="0" borderId="2" xfId="0" applyNumberFormat="1" applyFont="1" applyBorder="1" applyAlignment="1" applyProtection="1">
      <alignment horizontal="center" vertical="center"/>
      <protection locked="0"/>
    </xf>
    <xf numFmtId="37" fontId="8" fillId="0" borderId="134" xfId="0" applyNumberFormat="1" applyFont="1" applyBorder="1" applyAlignment="1" applyProtection="1">
      <alignment horizontal="center" vertical="center"/>
      <protection locked="0"/>
    </xf>
    <xf numFmtId="37" fontId="8" fillId="0" borderId="135" xfId="0" applyNumberFormat="1" applyFont="1" applyBorder="1" applyAlignment="1" applyProtection="1">
      <alignment horizontal="center" vertical="center"/>
      <protection locked="0"/>
    </xf>
    <xf numFmtId="37" fontId="8" fillId="0" borderId="3" xfId="0" applyNumberFormat="1" applyFont="1" applyBorder="1" applyAlignment="1" applyProtection="1">
      <alignment horizontal="center" vertical="center"/>
      <protection locked="0"/>
    </xf>
    <xf numFmtId="37" fontId="5" fillId="0" borderId="54" xfId="0" applyNumberFormat="1" applyFont="1" applyBorder="1" applyAlignment="1" applyProtection="1">
      <alignment horizontal="left" vertical="center" wrapText="1"/>
      <protection locked="0"/>
    </xf>
    <xf numFmtId="37" fontId="5" fillId="0" borderId="5" xfId="0" applyNumberFormat="1" applyFont="1" applyBorder="1" applyAlignment="1" applyProtection="1">
      <alignment horizontal="left" vertical="center" wrapText="1"/>
      <protection locked="0"/>
    </xf>
    <xf numFmtId="37" fontId="5" fillId="0" borderId="55" xfId="0" applyNumberFormat="1" applyFont="1" applyBorder="1" applyAlignment="1" applyProtection="1">
      <alignment horizontal="left" vertical="center" wrapText="1"/>
      <protection locked="0"/>
    </xf>
    <xf numFmtId="0" fontId="21" fillId="4" borderId="128" xfId="0" applyFont="1" applyFill="1" applyBorder="1" applyAlignment="1">
      <alignment horizontal="center" vertical="center" wrapText="1"/>
    </xf>
    <xf numFmtId="0" fontId="2" fillId="4" borderId="129" xfId="0" applyFont="1" applyFill="1" applyBorder="1" applyAlignment="1">
      <alignment horizontal="center" vertical="center"/>
    </xf>
    <xf numFmtId="0" fontId="27" fillId="3" borderId="141" xfId="0" applyFont="1" applyFill="1" applyBorder="1" applyAlignment="1">
      <alignment horizontal="center" vertical="center"/>
    </xf>
    <xf numFmtId="0" fontId="27" fillId="3" borderId="0" xfId="0" applyFont="1" applyFill="1" applyAlignment="1">
      <alignment horizontal="center" vertical="center"/>
    </xf>
    <xf numFmtId="0" fontId="27" fillId="3" borderId="126" xfId="0" applyFont="1" applyFill="1" applyBorder="1" applyAlignment="1">
      <alignment horizontal="center" vertical="center"/>
    </xf>
    <xf numFmtId="0" fontId="27" fillId="3" borderId="127" xfId="0" applyFont="1" applyFill="1" applyBorder="1" applyAlignment="1">
      <alignment horizontal="center" vertical="center"/>
    </xf>
    <xf numFmtId="0" fontId="25" fillId="0" borderId="0" xfId="0" applyFont="1"/>
    <xf numFmtId="0" fontId="2" fillId="4" borderId="129" xfId="0" applyFont="1" applyFill="1" applyBorder="1" applyAlignment="1">
      <alignment horizontal="center" vertical="center" wrapText="1"/>
    </xf>
    <xf numFmtId="0" fontId="21" fillId="4" borderId="128" xfId="0" applyFont="1" applyFill="1" applyBorder="1" applyAlignment="1">
      <alignment horizontal="center" vertical="center"/>
    </xf>
    <xf numFmtId="43" fontId="15" fillId="0" borderId="0" xfId="2" applyNumberFormat="1" applyFont="1" applyAlignment="1">
      <alignment horizontal="center" vertical="top"/>
    </xf>
    <xf numFmtId="0" fontId="17" fillId="0" borderId="54" xfId="2" applyFont="1" applyBorder="1" applyAlignment="1" applyProtection="1">
      <alignment horizontal="left" vertical="top" wrapText="1"/>
      <protection locked="0"/>
    </xf>
    <xf numFmtId="0" fontId="17" fillId="0" borderId="5" xfId="2" applyFont="1" applyBorder="1" applyAlignment="1" applyProtection="1">
      <alignment horizontal="left" vertical="top" wrapText="1"/>
      <protection locked="0"/>
    </xf>
    <xf numFmtId="0" fontId="17" fillId="0" borderId="55" xfId="2" applyFont="1" applyBorder="1" applyAlignment="1" applyProtection="1">
      <alignment horizontal="left" vertical="top" wrapText="1"/>
      <protection locked="0"/>
    </xf>
    <xf numFmtId="0" fontId="17" fillId="0" borderId="58" xfId="2" applyFont="1" applyBorder="1" applyAlignment="1" applyProtection="1">
      <alignment horizontal="left" vertical="top" wrapText="1"/>
      <protection locked="0"/>
    </xf>
    <xf numFmtId="0" fontId="17" fillId="0" borderId="0" xfId="2" applyFont="1" applyAlignment="1" applyProtection="1">
      <alignment horizontal="left" vertical="top" wrapText="1"/>
      <protection locked="0"/>
    </xf>
    <xf numFmtId="0" fontId="17" fillId="0" borderId="59" xfId="2" applyFont="1" applyBorder="1" applyAlignment="1" applyProtection="1">
      <alignment horizontal="left" vertical="top" wrapText="1"/>
      <protection locked="0"/>
    </xf>
    <xf numFmtId="0" fontId="17" fillId="0" borderId="91" xfId="2" applyFont="1" applyBorder="1" applyAlignment="1" applyProtection="1">
      <alignment horizontal="left" vertical="top" wrapText="1"/>
      <protection locked="0"/>
    </xf>
    <xf numFmtId="0" fontId="17" fillId="0" borderId="4" xfId="2" applyFont="1" applyBorder="1" applyAlignment="1" applyProtection="1">
      <alignment horizontal="left" vertical="top" wrapText="1"/>
      <protection locked="0"/>
    </xf>
    <xf numFmtId="0" fontId="17" fillId="0" borderId="56" xfId="2" applyFont="1" applyBorder="1" applyAlignment="1" applyProtection="1">
      <alignment horizontal="left" vertical="top" wrapText="1"/>
      <protection locked="0"/>
    </xf>
    <xf numFmtId="165" fontId="0" fillId="2" borderId="57" xfId="3" applyNumberFormat="1" applyFont="1" applyFill="1" applyBorder="1" applyAlignment="1" applyProtection="1">
      <alignment horizontal="right"/>
      <protection hidden="1"/>
    </xf>
    <xf numFmtId="165" fontId="0" fillId="2" borderId="66" xfId="3" applyNumberFormat="1" applyFont="1" applyFill="1" applyBorder="1" applyAlignment="1" applyProtection="1">
      <alignment horizontal="right"/>
      <protection hidden="1"/>
    </xf>
    <xf numFmtId="165" fontId="0" fillId="2" borderId="89" xfId="3" applyNumberFormat="1" applyFont="1" applyFill="1" applyBorder="1" applyAlignment="1" applyProtection="1">
      <alignment horizontal="right"/>
      <protection hidden="1"/>
    </xf>
    <xf numFmtId="165" fontId="0" fillId="2" borderId="90" xfId="3" applyNumberFormat="1" applyFont="1" applyFill="1" applyBorder="1" applyAlignment="1" applyProtection="1">
      <alignment horizontal="right"/>
      <protection hidden="1"/>
    </xf>
    <xf numFmtId="0" fontId="16" fillId="0" borderId="119" xfId="2" applyFont="1" applyBorder="1" applyAlignment="1">
      <alignment horizontal="left"/>
    </xf>
    <xf numFmtId="0" fontId="16" fillId="0" borderId="72" xfId="2" applyFont="1" applyBorder="1" applyAlignment="1">
      <alignment horizontal="left"/>
    </xf>
    <xf numFmtId="49" fontId="15" fillId="4" borderId="57" xfId="2" applyNumberFormat="1" applyFont="1" applyFill="1" applyBorder="1" applyAlignment="1">
      <alignment horizontal="center" vertical="center" wrapText="1"/>
    </xf>
    <xf numFmtId="0" fontId="16" fillId="4" borderId="60" xfId="2" applyFont="1" applyFill="1" applyBorder="1" applyAlignment="1">
      <alignment horizontal="center" vertical="center"/>
    </xf>
    <xf numFmtId="0" fontId="16" fillId="4" borderId="66" xfId="2" applyFont="1" applyFill="1" applyBorder="1" applyAlignment="1">
      <alignment horizontal="center" vertical="center"/>
    </xf>
    <xf numFmtId="0" fontId="16" fillId="4" borderId="119" xfId="2" applyFont="1" applyFill="1" applyBorder="1"/>
    <xf numFmtId="0" fontId="16" fillId="4" borderId="72" xfId="2" applyFont="1" applyFill="1" applyBorder="1"/>
    <xf numFmtId="0" fontId="16" fillId="0" borderId="117" xfId="2" applyFont="1" applyBorder="1" applyAlignment="1">
      <alignment horizontal="left"/>
    </xf>
    <xf numFmtId="0" fontId="16" fillId="0" borderId="67" xfId="2" applyFont="1" applyBorder="1" applyAlignment="1">
      <alignment horizontal="left"/>
    </xf>
    <xf numFmtId="49" fontId="15" fillId="4" borderId="54" xfId="2" applyNumberFormat="1" applyFont="1" applyFill="1" applyBorder="1" applyAlignment="1">
      <alignment horizontal="center" vertical="center" wrapText="1"/>
    </xf>
    <xf numFmtId="0" fontId="15" fillId="4" borderId="55" xfId="2" applyFont="1" applyFill="1" applyBorder="1" applyAlignment="1">
      <alignment horizontal="center" vertical="center"/>
    </xf>
    <xf numFmtId="0" fontId="16" fillId="4" borderId="58" xfId="2" applyFont="1" applyFill="1" applyBorder="1" applyAlignment="1">
      <alignment horizontal="center" vertical="center"/>
    </xf>
    <xf numFmtId="0" fontId="16" fillId="4" borderId="59" xfId="2" applyFont="1" applyFill="1" applyBorder="1" applyAlignment="1">
      <alignment horizontal="center" vertical="center"/>
    </xf>
    <xf numFmtId="0" fontId="16" fillId="4" borderId="61" xfId="2" applyFont="1" applyFill="1" applyBorder="1" applyAlignment="1">
      <alignment horizontal="center" vertical="center"/>
    </xf>
    <xf numFmtId="0" fontId="16" fillId="4" borderId="62" xfId="2" applyFont="1" applyFill="1" applyBorder="1" applyAlignment="1">
      <alignment horizontal="center" vertical="center"/>
    </xf>
    <xf numFmtId="49" fontId="15" fillId="4" borderId="5" xfId="2" applyNumberFormat="1" applyFont="1" applyFill="1" applyBorder="1" applyAlignment="1">
      <alignment horizontal="center" vertical="center" wrapText="1"/>
    </xf>
    <xf numFmtId="49" fontId="15" fillId="4" borderId="58" xfId="2" applyNumberFormat="1" applyFont="1" applyFill="1" applyBorder="1" applyAlignment="1">
      <alignment horizontal="center" vertical="center" wrapText="1"/>
    </xf>
    <xf numFmtId="49" fontId="15" fillId="4" borderId="0" xfId="2" applyNumberFormat="1" applyFont="1" applyFill="1" applyAlignment="1">
      <alignment horizontal="center" vertical="center" wrapText="1"/>
    </xf>
    <xf numFmtId="49" fontId="15" fillId="4" borderId="61" xfId="2" applyNumberFormat="1" applyFont="1" applyFill="1" applyBorder="1" applyAlignment="1">
      <alignment horizontal="center" vertical="center" wrapText="1"/>
    </xf>
    <xf numFmtId="49" fontId="15" fillId="4" borderId="7" xfId="2" applyNumberFormat="1" applyFont="1" applyFill="1" applyBorder="1" applyAlignment="1">
      <alignment horizontal="center" vertical="center" wrapText="1"/>
    </xf>
    <xf numFmtId="0" fontId="15" fillId="4" borderId="57" xfId="2" applyFont="1" applyFill="1" applyBorder="1" applyAlignment="1">
      <alignment horizontal="center" vertical="center" wrapText="1"/>
    </xf>
    <xf numFmtId="0" fontId="15" fillId="4" borderId="60" xfId="2" applyFont="1" applyFill="1" applyBorder="1" applyAlignment="1">
      <alignment horizontal="center" vertical="center" wrapText="1"/>
    </xf>
    <xf numFmtId="0" fontId="15" fillId="4" borderId="66" xfId="2" applyFont="1" applyFill="1" applyBorder="1" applyAlignment="1">
      <alignment horizontal="center" vertical="center" wrapText="1"/>
    </xf>
    <xf numFmtId="49" fontId="15" fillId="4" borderId="55" xfId="2" applyNumberFormat="1" applyFont="1" applyFill="1" applyBorder="1" applyAlignment="1">
      <alignment horizontal="center" vertical="center" wrapText="1"/>
    </xf>
    <xf numFmtId="0" fontId="16" fillId="4" borderId="56" xfId="2" applyFont="1" applyFill="1" applyBorder="1" applyAlignment="1">
      <alignment horizontal="center" vertical="center"/>
    </xf>
    <xf numFmtId="164" fontId="15" fillId="0" borderId="0" xfId="2" applyNumberFormat="1" applyFont="1" applyAlignment="1" applyProtection="1">
      <alignment horizontal="center" vertical="top"/>
      <protection hidden="1"/>
    </xf>
    <xf numFmtId="165" fontId="0" fillId="2" borderId="96" xfId="3" applyNumberFormat="1" applyFont="1" applyFill="1" applyBorder="1" applyAlignment="1" applyProtection="1">
      <alignment horizontal="right"/>
      <protection hidden="1"/>
    </xf>
    <xf numFmtId="165" fontId="0" fillId="2" borderId="64" xfId="3" applyNumberFormat="1" applyFont="1" applyFill="1" applyBorder="1" applyAlignment="1" applyProtection="1">
      <alignment horizontal="right"/>
      <protection hidden="1"/>
    </xf>
    <xf numFmtId="165" fontId="0" fillId="2" borderId="95" xfId="3" applyNumberFormat="1" applyFont="1" applyFill="1" applyBorder="1" applyAlignment="1" applyProtection="1">
      <alignment horizontal="right"/>
      <protection hidden="1"/>
    </xf>
    <xf numFmtId="165" fontId="0" fillId="2" borderId="106" xfId="3" applyNumberFormat="1" applyFont="1" applyFill="1" applyBorder="1" applyAlignment="1" applyProtection="1">
      <alignment horizontal="right"/>
      <protection hidden="1"/>
    </xf>
    <xf numFmtId="165" fontId="0" fillId="2" borderId="92" xfId="3" applyNumberFormat="1" applyFont="1" applyFill="1" applyBorder="1" applyAlignment="1" applyProtection="1">
      <alignment horizontal="right"/>
      <protection hidden="1"/>
    </xf>
    <xf numFmtId="165" fontId="0" fillId="2" borderId="104" xfId="3" applyNumberFormat="1" applyFont="1" applyFill="1" applyBorder="1" applyAlignment="1" applyProtection="1">
      <alignment horizontal="right"/>
      <protection hidden="1"/>
    </xf>
    <xf numFmtId="165" fontId="0" fillId="2" borderId="93" xfId="3" applyNumberFormat="1" applyFont="1" applyFill="1" applyBorder="1" applyAlignment="1" applyProtection="1">
      <alignment horizontal="right"/>
      <protection hidden="1"/>
    </xf>
    <xf numFmtId="165" fontId="0" fillId="2" borderId="105" xfId="3" applyNumberFormat="1" applyFont="1" applyFill="1" applyBorder="1" applyAlignment="1" applyProtection="1">
      <alignment horizontal="right"/>
      <protection hidden="1"/>
    </xf>
    <xf numFmtId="0" fontId="2" fillId="0" borderId="98" xfId="2" applyBorder="1" applyAlignment="1" applyProtection="1">
      <alignment horizontal="center" shrinkToFit="1"/>
      <protection locked="0"/>
    </xf>
    <xf numFmtId="0" fontId="2" fillId="0" borderId="99" xfId="2" applyBorder="1" applyAlignment="1" applyProtection="1">
      <alignment horizontal="center" shrinkToFit="1"/>
      <protection locked="0"/>
    </xf>
    <xf numFmtId="0" fontId="2" fillId="0" borderId="104" xfId="2" applyBorder="1" applyAlignment="1" applyProtection="1">
      <alignment horizontal="center" shrinkToFit="1"/>
      <protection locked="0"/>
    </xf>
    <xf numFmtId="0" fontId="2" fillId="0" borderId="105" xfId="2" applyBorder="1" applyAlignment="1" applyProtection="1">
      <alignment horizontal="center" shrinkToFit="1"/>
      <protection locked="0"/>
    </xf>
    <xf numFmtId="0" fontId="21" fillId="2" borderId="54" xfId="2" applyFont="1" applyFill="1" applyBorder="1" applyAlignment="1">
      <alignment horizontal="right"/>
    </xf>
    <xf numFmtId="0" fontId="21" fillId="2" borderId="5" xfId="2" applyFont="1" applyFill="1" applyBorder="1" applyAlignment="1">
      <alignment horizontal="right"/>
    </xf>
    <xf numFmtId="0" fontId="21" fillId="2" borderId="55" xfId="2" applyFont="1" applyFill="1" applyBorder="1" applyAlignment="1">
      <alignment horizontal="right"/>
    </xf>
    <xf numFmtId="0" fontId="21" fillId="2" borderId="91" xfId="2" applyFont="1" applyFill="1" applyBorder="1" applyAlignment="1">
      <alignment horizontal="right"/>
    </xf>
    <xf numFmtId="0" fontId="21" fillId="2" borderId="4" xfId="2" applyFont="1" applyFill="1" applyBorder="1" applyAlignment="1">
      <alignment horizontal="right"/>
    </xf>
    <xf numFmtId="0" fontId="21" fillId="2" borderId="56" xfId="2" applyFont="1" applyFill="1" applyBorder="1" applyAlignment="1">
      <alignment horizontal="right"/>
    </xf>
    <xf numFmtId="49" fontId="21" fillId="4" borderId="60" xfId="2" applyNumberFormat="1" applyFont="1" applyFill="1" applyBorder="1" applyAlignment="1">
      <alignment horizontal="center" vertical="center" wrapText="1"/>
    </xf>
    <xf numFmtId="0" fontId="21" fillId="4" borderId="60" xfId="2" applyFont="1" applyFill="1" applyBorder="1" applyAlignment="1">
      <alignment horizontal="center" vertical="center" wrapText="1"/>
    </xf>
    <xf numFmtId="0" fontId="2" fillId="0" borderId="92" xfId="2" applyBorder="1" applyAlignment="1" applyProtection="1">
      <alignment horizontal="center" shrinkToFit="1"/>
      <protection locked="0"/>
    </xf>
    <xf numFmtId="0" fontId="2" fillId="0" borderId="93" xfId="2" applyBorder="1" applyAlignment="1" applyProtection="1">
      <alignment horizontal="center" shrinkToFit="1"/>
      <protection locked="0"/>
    </xf>
    <xf numFmtId="0" fontId="21" fillId="4" borderId="57" xfId="2" applyFont="1" applyFill="1" applyBorder="1" applyAlignment="1">
      <alignment horizontal="center" vertical="center" wrapText="1"/>
    </xf>
    <xf numFmtId="0" fontId="19" fillId="3" borderId="54" xfId="2" applyFont="1" applyFill="1" applyBorder="1" applyAlignment="1">
      <alignment horizontal="center" vertical="center"/>
    </xf>
    <xf numFmtId="0" fontId="19" fillId="3" borderId="5" xfId="2" applyFont="1" applyFill="1" applyBorder="1" applyAlignment="1">
      <alignment horizontal="center" vertical="center"/>
    </xf>
    <xf numFmtId="0" fontId="20" fillId="3" borderId="5" xfId="2" applyFont="1" applyFill="1" applyBorder="1" applyAlignment="1">
      <alignment horizontal="center" vertical="center"/>
    </xf>
    <xf numFmtId="0" fontId="20" fillId="3" borderId="55" xfId="2" applyFont="1" applyFill="1" applyBorder="1" applyAlignment="1">
      <alignment horizontal="center" vertical="center"/>
    </xf>
    <xf numFmtId="0" fontId="20" fillId="3" borderId="91" xfId="2" applyFont="1" applyFill="1" applyBorder="1" applyAlignment="1">
      <alignment horizontal="center" vertical="center"/>
    </xf>
    <xf numFmtId="0" fontId="20" fillId="3" borderId="4" xfId="2" applyFont="1" applyFill="1" applyBorder="1" applyAlignment="1">
      <alignment horizontal="center" vertical="center"/>
    </xf>
    <xf numFmtId="0" fontId="20" fillId="3" borderId="56" xfId="2" applyFont="1" applyFill="1" applyBorder="1" applyAlignment="1">
      <alignment horizontal="center" vertical="center"/>
    </xf>
    <xf numFmtId="0" fontId="21" fillId="4" borderId="54" xfId="2" applyFont="1" applyFill="1" applyBorder="1" applyAlignment="1">
      <alignment horizontal="center" vertical="center"/>
    </xf>
    <xf numFmtId="0" fontId="21" fillId="4" borderId="5" xfId="2" applyFont="1" applyFill="1" applyBorder="1" applyAlignment="1">
      <alignment horizontal="center" vertical="center"/>
    </xf>
    <xf numFmtId="0" fontId="21" fillId="4" borderId="55" xfId="2" applyFont="1" applyFill="1" applyBorder="1" applyAlignment="1">
      <alignment horizontal="center" vertical="center"/>
    </xf>
    <xf numFmtId="0" fontId="21" fillId="4" borderId="58" xfId="2" applyFont="1" applyFill="1" applyBorder="1" applyAlignment="1">
      <alignment horizontal="center" vertical="center"/>
    </xf>
    <xf numFmtId="0" fontId="21" fillId="4" borderId="0" xfId="2" applyFont="1" applyFill="1" applyAlignment="1">
      <alignment horizontal="center" vertical="center"/>
    </xf>
    <xf numFmtId="0" fontId="21" fillId="4" borderId="59" xfId="2" applyFont="1" applyFill="1" applyBorder="1" applyAlignment="1">
      <alignment horizontal="center" vertical="center"/>
    </xf>
    <xf numFmtId="0" fontId="21" fillId="4" borderId="54" xfId="2" applyFont="1" applyFill="1" applyBorder="1" applyAlignment="1">
      <alignment horizontal="center" vertical="center" wrapText="1"/>
    </xf>
    <xf numFmtId="0" fontId="21" fillId="4" borderId="58" xfId="2" applyFont="1" applyFill="1" applyBorder="1" applyAlignment="1">
      <alignment horizontal="center" vertical="center" wrapText="1"/>
    </xf>
    <xf numFmtId="0" fontId="21" fillId="4" borderId="66" xfId="2" applyFont="1" applyFill="1" applyBorder="1" applyAlignment="1">
      <alignment horizontal="center" vertical="center" wrapText="1"/>
    </xf>
    <xf numFmtId="49" fontId="21" fillId="4" borderId="1" xfId="2" applyNumberFormat="1" applyFont="1" applyFill="1" applyBorder="1" applyAlignment="1">
      <alignment horizontal="center" vertical="center" wrapText="1"/>
    </xf>
    <xf numFmtId="49" fontId="21" fillId="4" borderId="2" xfId="2" applyNumberFormat="1" applyFont="1" applyFill="1" applyBorder="1" applyAlignment="1">
      <alignment horizontal="center" vertical="center" wrapText="1"/>
    </xf>
    <xf numFmtId="49" fontId="21" fillId="4" borderId="3" xfId="2" applyNumberFormat="1" applyFont="1" applyFill="1" applyBorder="1" applyAlignment="1">
      <alignment horizontal="center" vertical="center" wrapText="1"/>
    </xf>
    <xf numFmtId="49" fontId="21" fillId="4" borderId="57" xfId="2" applyNumberFormat="1" applyFont="1" applyFill="1" applyBorder="1" applyAlignment="1">
      <alignment horizontal="center" vertical="center" wrapText="1"/>
    </xf>
    <xf numFmtId="0" fontId="2" fillId="4" borderId="60" xfId="2" applyFill="1" applyBorder="1" applyAlignment="1">
      <alignment horizontal="center" vertical="center"/>
    </xf>
    <xf numFmtId="0" fontId="2" fillId="4" borderId="60" xfId="2" applyFill="1" applyBorder="1" applyAlignment="1">
      <alignment horizontal="center" vertical="center" wrapText="1"/>
    </xf>
    <xf numFmtId="0" fontId="21" fillId="4" borderId="55" xfId="2" applyFont="1" applyFill="1" applyBorder="1" applyAlignment="1">
      <alignment horizontal="center" vertical="center" wrapText="1"/>
    </xf>
    <xf numFmtId="0" fontId="21" fillId="4" borderId="59" xfId="2" applyFont="1" applyFill="1" applyBorder="1" applyAlignment="1">
      <alignment horizontal="center" vertical="center" wrapText="1"/>
    </xf>
    <xf numFmtId="0" fontId="2" fillId="4" borderId="59" xfId="2" applyFill="1" applyBorder="1" applyAlignment="1">
      <alignment horizontal="center" vertical="center" wrapText="1"/>
    </xf>
    <xf numFmtId="49" fontId="21" fillId="4" borderId="54" xfId="2" applyNumberFormat="1" applyFont="1" applyFill="1" applyBorder="1" applyAlignment="1">
      <alignment horizontal="center" vertical="center" wrapText="1"/>
    </xf>
    <xf numFmtId="0" fontId="2" fillId="4" borderId="58" xfId="2" applyFill="1" applyBorder="1" applyAlignment="1">
      <alignment horizontal="center" vertical="center"/>
    </xf>
    <xf numFmtId="0" fontId="0" fillId="0" borderId="72" xfId="0" applyBorder="1" applyAlignment="1" applyProtection="1">
      <alignment horizontal="left"/>
      <protection locked="0"/>
    </xf>
    <xf numFmtId="0" fontId="0" fillId="0" borderId="120" xfId="0" applyBorder="1" applyAlignment="1" applyProtection="1">
      <alignment horizontal="left"/>
      <protection locked="0"/>
    </xf>
    <xf numFmtId="0" fontId="25" fillId="4" borderId="72" xfId="0" applyFont="1" applyFill="1" applyBorder="1" applyAlignment="1">
      <alignment horizontal="left" indent="2"/>
    </xf>
    <xf numFmtId="0" fontId="25" fillId="4" borderId="120" xfId="0" applyFont="1" applyFill="1" applyBorder="1" applyAlignment="1">
      <alignment horizontal="left" indent="2"/>
    </xf>
    <xf numFmtId="0" fontId="22" fillId="0" borderId="0" xfId="0" applyFont="1" applyAlignment="1">
      <alignment horizontal="center" vertical="top"/>
    </xf>
    <xf numFmtId="0" fontId="21" fillId="2" borderId="54" xfId="0" applyFont="1" applyFill="1" applyBorder="1" applyAlignment="1">
      <alignment horizontal="right"/>
    </xf>
    <xf numFmtId="0" fontId="21" fillId="2" borderId="5" xfId="0" applyFont="1" applyFill="1" applyBorder="1" applyAlignment="1">
      <alignment horizontal="right"/>
    </xf>
    <xf numFmtId="0" fontId="21" fillId="2" borderId="55" xfId="0" applyFont="1" applyFill="1" applyBorder="1" applyAlignment="1">
      <alignment horizontal="right"/>
    </xf>
    <xf numFmtId="0" fontId="21" fillId="2" borderId="91" xfId="0" applyFont="1" applyFill="1" applyBorder="1" applyAlignment="1">
      <alignment horizontal="right"/>
    </xf>
    <xf numFmtId="0" fontId="21" fillId="2" borderId="4" xfId="0" applyFont="1" applyFill="1" applyBorder="1" applyAlignment="1">
      <alignment horizontal="right"/>
    </xf>
    <xf numFmtId="0" fontId="21" fillId="2" borderId="56" xfId="0" applyFont="1" applyFill="1" applyBorder="1" applyAlignment="1">
      <alignment horizontal="right"/>
    </xf>
    <xf numFmtId="0" fontId="2" fillId="0" borderId="72" xfId="0" applyFont="1" applyBorder="1" applyAlignment="1">
      <alignment horizontal="left"/>
    </xf>
    <xf numFmtId="0" fontId="2" fillId="0" borderId="120" xfId="0" applyFont="1" applyBorder="1" applyAlignment="1">
      <alignment horizontal="left"/>
    </xf>
    <xf numFmtId="0" fontId="24" fillId="3" borderId="54"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55" xfId="0" applyFont="1" applyFill="1" applyBorder="1" applyAlignment="1">
      <alignment horizontal="center" vertical="center"/>
    </xf>
    <xf numFmtId="0" fontId="24" fillId="3" borderId="58" xfId="0" applyFont="1" applyFill="1" applyBorder="1" applyAlignment="1">
      <alignment horizontal="center" vertical="center"/>
    </xf>
    <xf numFmtId="0" fontId="24" fillId="3" borderId="0" xfId="0" applyFont="1" applyFill="1" applyAlignment="1">
      <alignment horizontal="center" vertical="center"/>
    </xf>
    <xf numFmtId="0" fontId="24" fillId="3" borderId="59" xfId="0" applyFont="1" applyFill="1" applyBorder="1" applyAlignment="1">
      <alignment horizontal="center" vertical="center"/>
    </xf>
    <xf numFmtId="0" fontId="2" fillId="0" borderId="67" xfId="0" applyFont="1" applyBorder="1" applyAlignment="1">
      <alignment horizontal="left"/>
    </xf>
    <xf numFmtId="0" fontId="0" fillId="0" borderId="67" xfId="0" applyBorder="1" applyAlignment="1">
      <alignment horizontal="left"/>
    </xf>
    <xf numFmtId="0" fontId="0" fillId="0" borderId="118" xfId="0" applyBorder="1" applyAlignment="1">
      <alignment horizontal="left"/>
    </xf>
    <xf numFmtId="0" fontId="0" fillId="0" borderId="72" xfId="0" applyBorder="1" applyAlignment="1">
      <alignment horizontal="left"/>
    </xf>
    <xf numFmtId="0" fontId="0" fillId="0" borderId="120" xfId="0" applyBorder="1" applyAlignment="1">
      <alignment horizontal="left"/>
    </xf>
    <xf numFmtId="49" fontId="21" fillId="4" borderId="57" xfId="0" applyNumberFormat="1" applyFont="1" applyFill="1" applyBorder="1" applyAlignment="1">
      <alignment horizontal="center" vertical="center" wrapText="1"/>
    </xf>
    <xf numFmtId="49" fontId="21" fillId="4" borderId="60" xfId="0" applyNumberFormat="1" applyFont="1" applyFill="1" applyBorder="1" applyAlignment="1">
      <alignment horizontal="center" vertical="center" wrapText="1"/>
    </xf>
    <xf numFmtId="0" fontId="21" fillId="4" borderId="60" xfId="0" applyFont="1" applyFill="1" applyBorder="1" applyAlignment="1">
      <alignment horizontal="center" vertical="center"/>
    </xf>
    <xf numFmtId="0" fontId="21" fillId="4" borderId="66" xfId="0" applyFont="1" applyFill="1" applyBorder="1" applyAlignment="1">
      <alignment horizontal="center" vertical="center"/>
    </xf>
    <xf numFmtId="0" fontId="21" fillId="4" borderId="54" xfId="0" applyFont="1" applyFill="1" applyBorder="1" applyAlignment="1">
      <alignment horizontal="center" vertical="center"/>
    </xf>
    <xf numFmtId="0" fontId="21" fillId="4" borderId="5"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55" xfId="0" applyFont="1" applyFill="1" applyBorder="1" applyAlignment="1">
      <alignment horizontal="center" vertical="center"/>
    </xf>
    <xf numFmtId="0" fontId="21" fillId="4" borderId="58" xfId="0" applyFont="1" applyFill="1" applyBorder="1" applyAlignment="1">
      <alignment horizontal="center" vertical="center"/>
    </xf>
    <xf numFmtId="0" fontId="21" fillId="4" borderId="0" xfId="0" applyFont="1" applyFill="1" applyAlignment="1">
      <alignment horizontal="center" vertical="center"/>
    </xf>
    <xf numFmtId="0" fontId="2" fillId="4" borderId="0" xfId="0" applyFont="1" applyFill="1" applyAlignment="1">
      <alignment horizontal="center" vertical="center"/>
    </xf>
    <xf numFmtId="0" fontId="2" fillId="4" borderId="59" xfId="0" applyFont="1" applyFill="1" applyBorder="1" applyAlignment="1">
      <alignment horizontal="center" vertical="center"/>
    </xf>
    <xf numFmtId="0" fontId="2" fillId="4" borderId="58" xfId="0" applyFont="1" applyFill="1" applyBorder="1" applyAlignment="1">
      <alignment horizontal="center" vertical="center"/>
    </xf>
    <xf numFmtId="0" fontId="2" fillId="4" borderId="9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6" xfId="0" applyFont="1" applyFill="1" applyBorder="1" applyAlignment="1">
      <alignment horizontal="center" vertical="center"/>
    </xf>
    <xf numFmtId="43" fontId="19" fillId="3" borderId="54" xfId="0" applyNumberFormat="1" applyFont="1" applyFill="1" applyBorder="1" applyAlignment="1">
      <alignment horizontal="center" vertical="center"/>
    </xf>
    <xf numFmtId="43" fontId="19" fillId="3" borderId="5" xfId="0" applyNumberFormat="1" applyFont="1" applyFill="1" applyBorder="1" applyAlignment="1">
      <alignment horizontal="center" vertical="center"/>
    </xf>
    <xf numFmtId="0" fontId="20" fillId="3" borderId="5" xfId="0" applyFont="1" applyFill="1" applyBorder="1" applyAlignment="1">
      <alignment horizontal="center" vertical="center"/>
    </xf>
    <xf numFmtId="0" fontId="20" fillId="3" borderId="55" xfId="0" applyFont="1" applyFill="1" applyBorder="1" applyAlignment="1">
      <alignment horizontal="center" vertical="center"/>
    </xf>
    <xf numFmtId="0" fontId="20" fillId="3" borderId="91"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6" xfId="0" applyFont="1" applyFill="1" applyBorder="1" applyAlignment="1">
      <alignment horizontal="center" vertical="center"/>
    </xf>
    <xf numFmtId="43" fontId="24" fillId="3" borderId="54" xfId="0" applyNumberFormat="1" applyFont="1" applyFill="1" applyBorder="1" applyAlignment="1">
      <alignment horizontal="center" vertical="center"/>
    </xf>
    <xf numFmtId="43" fontId="24" fillId="3" borderId="5" xfId="0" applyNumberFormat="1" applyFont="1" applyFill="1" applyBorder="1" applyAlignment="1">
      <alignment horizontal="center" vertical="center"/>
    </xf>
    <xf numFmtId="43" fontId="24" fillId="3" borderId="55" xfId="0" applyNumberFormat="1" applyFont="1" applyFill="1" applyBorder="1" applyAlignment="1">
      <alignment horizontal="center" vertical="center"/>
    </xf>
    <xf numFmtId="43" fontId="24" fillId="3" borderId="91" xfId="0" applyNumberFormat="1" applyFont="1" applyFill="1" applyBorder="1" applyAlignment="1">
      <alignment horizontal="center" vertical="center"/>
    </xf>
    <xf numFmtId="43" fontId="24" fillId="3" borderId="4" xfId="0" applyNumberFormat="1" applyFont="1" applyFill="1" applyBorder="1" applyAlignment="1">
      <alignment horizontal="center" vertical="center"/>
    </xf>
    <xf numFmtId="43" fontId="24" fillId="3" borderId="56" xfId="0" applyNumberFormat="1" applyFont="1" applyFill="1" applyBorder="1" applyAlignment="1">
      <alignment horizontal="center" vertical="center"/>
    </xf>
    <xf numFmtId="0" fontId="21" fillId="4" borderId="111" xfId="0" applyFont="1" applyFill="1" applyBorder="1" applyAlignment="1">
      <alignment horizontal="center" vertical="center"/>
    </xf>
    <xf numFmtId="0" fontId="21" fillId="4" borderId="114" xfId="0" applyFont="1" applyFill="1" applyBorder="1" applyAlignment="1">
      <alignment horizontal="center" vertical="center"/>
    </xf>
    <xf numFmtId="0" fontId="21" fillId="4" borderId="91" xfId="0" applyFont="1" applyFill="1" applyBorder="1" applyAlignment="1">
      <alignment horizontal="center" vertical="center"/>
    </xf>
    <xf numFmtId="49" fontId="21" fillId="4" borderId="112" xfId="0" applyNumberFormat="1" applyFont="1" applyFill="1" applyBorder="1" applyAlignment="1">
      <alignment horizontal="center" vertical="center" wrapText="1"/>
    </xf>
    <xf numFmtId="0" fontId="21" fillId="4" borderId="115" xfId="0" applyFont="1" applyFill="1" applyBorder="1" applyAlignment="1">
      <alignment horizontal="center" vertical="center"/>
    </xf>
    <xf numFmtId="49" fontId="21" fillId="4" borderId="113" xfId="0" applyNumberFormat="1" applyFont="1" applyFill="1" applyBorder="1" applyAlignment="1">
      <alignment horizontal="center" vertical="center" wrapText="1"/>
    </xf>
    <xf numFmtId="0" fontId="21" fillId="4" borderId="116" xfId="0" applyFont="1" applyFill="1" applyBorder="1" applyAlignment="1">
      <alignment horizontal="center" vertical="center"/>
    </xf>
    <xf numFmtId="165" fontId="0" fillId="2" borderId="57" xfId="3" applyNumberFormat="1" applyFont="1" applyFill="1" applyBorder="1" applyAlignment="1" applyProtection="1">
      <alignment horizontal="center"/>
      <protection hidden="1"/>
    </xf>
    <xf numFmtId="165" fontId="0" fillId="2" borderId="66" xfId="3" applyNumberFormat="1" applyFont="1" applyFill="1" applyBorder="1" applyAlignment="1" applyProtection="1">
      <alignment horizontal="center"/>
      <protection hidden="1"/>
    </xf>
    <xf numFmtId="49" fontId="21" fillId="4" borderId="57" xfId="0" applyNumberFormat="1" applyFont="1" applyFill="1" applyBorder="1" applyAlignment="1">
      <alignment horizontal="center" wrapText="1"/>
    </xf>
    <xf numFmtId="49" fontId="21" fillId="4" borderId="60" xfId="0" applyNumberFormat="1" applyFont="1" applyFill="1" applyBorder="1" applyAlignment="1">
      <alignment horizontal="center" wrapText="1"/>
    </xf>
    <xf numFmtId="0" fontId="21" fillId="4" borderId="55" xfId="0" applyFont="1" applyFill="1" applyBorder="1" applyAlignment="1">
      <alignment horizontal="center" vertical="center"/>
    </xf>
    <xf numFmtId="0" fontId="21" fillId="4" borderId="59" xfId="0" applyFont="1" applyFill="1" applyBorder="1" applyAlignment="1">
      <alignment horizontal="center" vertical="center"/>
    </xf>
    <xf numFmtId="0" fontId="21" fillId="4" borderId="122" xfId="0" applyFont="1" applyFill="1" applyBorder="1" applyAlignment="1">
      <alignment horizontal="center"/>
    </xf>
    <xf numFmtId="0" fontId="21" fillId="4" borderId="123" xfId="0" applyFont="1" applyFill="1" applyBorder="1" applyAlignment="1">
      <alignment horizontal="center"/>
    </xf>
    <xf numFmtId="0" fontId="21" fillId="4" borderId="124" xfId="0" applyFont="1" applyFill="1" applyBorder="1" applyAlignment="1">
      <alignment horizontal="center"/>
    </xf>
    <xf numFmtId="43" fontId="19" fillId="3" borderId="55" xfId="0" applyNumberFormat="1" applyFont="1" applyFill="1" applyBorder="1" applyAlignment="1">
      <alignment horizontal="center" vertical="center"/>
    </xf>
    <xf numFmtId="43" fontId="19" fillId="3" borderId="91" xfId="0" applyNumberFormat="1" applyFont="1" applyFill="1" applyBorder="1" applyAlignment="1">
      <alignment horizontal="center" vertical="center"/>
    </xf>
    <xf numFmtId="43" fontId="19" fillId="3" borderId="4" xfId="0" applyNumberFormat="1" applyFont="1" applyFill="1" applyBorder="1" applyAlignment="1">
      <alignment horizontal="center" vertical="center"/>
    </xf>
    <xf numFmtId="43" fontId="19" fillId="3" borderId="56" xfId="0" applyNumberFormat="1" applyFont="1" applyFill="1" applyBorder="1" applyAlignment="1">
      <alignment horizontal="center" vertical="center"/>
    </xf>
    <xf numFmtId="0" fontId="24" fillId="3" borderId="91"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56" xfId="0" applyFont="1" applyFill="1" applyBorder="1" applyAlignment="1">
      <alignment horizontal="center" vertical="center"/>
    </xf>
    <xf numFmtId="0" fontId="21" fillId="4" borderId="60" xfId="0" applyFont="1" applyFill="1" applyBorder="1" applyAlignment="1">
      <alignment horizontal="center"/>
    </xf>
    <xf numFmtId="0" fontId="21" fillId="4" borderId="66" xfId="0" applyFont="1" applyFill="1" applyBorder="1" applyAlignment="1">
      <alignment horizontal="center"/>
    </xf>
    <xf numFmtId="0" fontId="21" fillId="4" borderId="4" xfId="0" applyFont="1" applyFill="1" applyBorder="1" applyAlignment="1">
      <alignment horizontal="center" vertical="center"/>
    </xf>
    <xf numFmtId="0" fontId="21" fillId="4" borderId="56" xfId="0" applyFont="1" applyFill="1" applyBorder="1" applyAlignment="1">
      <alignment horizontal="center" vertical="center"/>
    </xf>
    <xf numFmtId="37" fontId="5" fillId="0" borderId="29" xfId="0" applyNumberFormat="1" applyFont="1" applyBorder="1" applyProtection="1">
      <protection locked="0"/>
    </xf>
    <xf numFmtId="37" fontId="5" fillId="0" borderId="33" xfId="0" applyNumberFormat="1" applyFont="1" applyBorder="1" applyProtection="1">
      <protection locked="0"/>
    </xf>
    <xf numFmtId="37" fontId="5" fillId="0" borderId="37" xfId="0" applyNumberFormat="1" applyFont="1" applyBorder="1" applyProtection="1">
      <protection locked="0"/>
    </xf>
    <xf numFmtId="37" fontId="5" fillId="0" borderId="39" xfId="0" applyNumberFormat="1" applyFont="1" applyBorder="1" applyProtection="1">
      <protection locked="0"/>
    </xf>
    <xf numFmtId="0" fontId="16" fillId="0" borderId="119" xfId="2" applyFont="1" applyBorder="1" applyAlignment="1" applyProtection="1">
      <alignment horizontal="left"/>
      <protection locked="0"/>
    </xf>
    <xf numFmtId="0" fontId="16" fillId="0" borderId="72" xfId="2" applyFont="1" applyBorder="1" applyAlignment="1" applyProtection="1">
      <alignment horizontal="left"/>
      <protection locked="0"/>
    </xf>
    <xf numFmtId="0" fontId="0" fillId="0" borderId="149" xfId="0" applyBorder="1" applyAlignment="1" applyProtection="1">
      <alignment horizontal="center" wrapText="1"/>
      <protection locked="0"/>
    </xf>
    <xf numFmtId="0" fontId="0" fillId="0" borderId="150" xfId="0" applyBorder="1" applyAlignment="1" applyProtection="1">
      <alignment horizontal="center" wrapText="1"/>
      <protection locked="0"/>
    </xf>
  </cellXfs>
  <cellStyles count="9">
    <cellStyle name="Comma" xfId="6" builtinId="3"/>
    <cellStyle name="Currency" xfId="7" builtinId="4"/>
    <cellStyle name="Currency 2" xfId="3" xr:uid="{B291C79E-0CA9-4A87-B3AF-24F8133D23FE}"/>
    <cellStyle name="Hyperlink" xfId="5" builtinId="8"/>
    <cellStyle name="Normal" xfId="0" builtinId="0"/>
    <cellStyle name="Normal 2" xfId="1" xr:uid="{31C6A6C6-C015-4A7E-B442-002D410FEE44}"/>
    <cellStyle name="Normal 2 2" xfId="2" xr:uid="{ACE1E564-E36B-4CFF-A8ED-964FD98FB9E0}"/>
    <cellStyle name="Percent" xfId="8" builtinId="5"/>
    <cellStyle name="Percent 2" xfId="4" xr:uid="{5B93468B-02BC-4DE2-AEDE-023D96B05C0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669257</xdr:colOff>
      <xdr:row>5</xdr:row>
      <xdr:rowOff>28575</xdr:rowOff>
    </xdr:to>
    <xdr:pic>
      <xdr:nvPicPr>
        <xdr:cNvPr id="2" name="Picture 1" descr="A picture containing graphical user interface&#10;&#10;Description automatically generated">
          <a:extLst>
            <a:ext uri="{FF2B5EF4-FFF2-40B4-BE49-F238E27FC236}">
              <a16:creationId xmlns:a16="http://schemas.microsoft.com/office/drawing/2014/main" id="{4D34895C-C38A-202F-7334-3F46944991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 t="17369" r="43260" b="13153"/>
        <a:stretch/>
      </xdr:blipFill>
      <xdr:spPr>
        <a:xfrm>
          <a:off x="38100" y="28575"/>
          <a:ext cx="409575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D4F94-AEFD-4F86-BF0A-B9353196437B}">
  <sheetPr codeName="Sheet11">
    <pageSetUpPr fitToPage="1"/>
  </sheetPr>
  <dimension ref="A1:H94"/>
  <sheetViews>
    <sheetView topLeftCell="A68" zoomScale="95" zoomScaleNormal="95" workbookViewId="0">
      <selection activeCell="F11" sqref="F11:H11"/>
    </sheetView>
  </sheetViews>
  <sheetFormatPr defaultRowHeight="15" x14ac:dyDescent="0.25"/>
  <cols>
    <col min="1" max="1" width="30.7109375" style="121" customWidth="1"/>
    <col min="2" max="3" width="10.7109375" style="121" customWidth="1"/>
    <col min="4" max="5" width="20.7109375" style="121" customWidth="1"/>
    <col min="6" max="6" width="10.7109375" style="121" customWidth="1"/>
    <col min="7" max="10" width="20.7109375" style="121" customWidth="1"/>
    <col min="11" max="16384" width="9.140625" style="121"/>
  </cols>
  <sheetData>
    <row r="1" spans="1:8" x14ac:dyDescent="0.25">
      <c r="H1" s="187" t="s">
        <v>0</v>
      </c>
    </row>
    <row r="7" spans="1:8" x14ac:dyDescent="0.25">
      <c r="A7" s="188"/>
    </row>
    <row r="9" spans="1:8" ht="34.5" x14ac:dyDescent="0.55000000000000004">
      <c r="A9" s="352" t="s">
        <v>90</v>
      </c>
      <c r="B9" s="352"/>
      <c r="C9" s="352"/>
      <c r="D9" s="352"/>
      <c r="E9" s="352"/>
      <c r="F9" s="352"/>
    </row>
    <row r="10" spans="1:8" ht="27" thickBot="1" x14ac:dyDescent="0.45">
      <c r="A10" s="189"/>
    </row>
    <row r="11" spans="1:8" ht="23.1" customHeight="1" thickBot="1" x14ac:dyDescent="0.3">
      <c r="A11" s="190" t="s">
        <v>229</v>
      </c>
      <c r="C11" s="191"/>
      <c r="D11" s="191"/>
      <c r="E11" s="191"/>
      <c r="F11" s="356"/>
      <c r="G11" s="357"/>
      <c r="H11" s="358"/>
    </row>
    <row r="12" spans="1:8" ht="23.1" customHeight="1" thickBot="1" x14ac:dyDescent="0.3">
      <c r="A12" s="192" t="s">
        <v>228</v>
      </c>
      <c r="B12" s="191"/>
      <c r="C12" s="191"/>
      <c r="D12" s="191"/>
      <c r="E12" s="191"/>
      <c r="F12" s="353"/>
      <c r="G12" s="354"/>
      <c r="H12" s="355"/>
    </row>
    <row r="13" spans="1:8" ht="23.1" customHeight="1" thickBot="1" x14ac:dyDescent="0.3">
      <c r="A13" s="192" t="s">
        <v>234</v>
      </c>
      <c r="B13" s="191"/>
      <c r="C13" s="191"/>
      <c r="D13" s="191"/>
      <c r="E13" s="191"/>
      <c r="F13" s="353"/>
      <c r="G13" s="354"/>
      <c r="H13" s="355"/>
    </row>
    <row r="14" spans="1:8" ht="23.1" customHeight="1" thickBot="1" x14ac:dyDescent="0.3">
      <c r="A14" s="121" t="s">
        <v>235</v>
      </c>
      <c r="B14" s="191"/>
      <c r="C14" s="191"/>
      <c r="D14" s="191"/>
      <c r="E14" s="191"/>
      <c r="F14" s="353"/>
      <c r="G14" s="354"/>
      <c r="H14" s="355"/>
    </row>
    <row r="15" spans="1:8" ht="18.75" x14ac:dyDescent="0.3">
      <c r="A15" s="193"/>
    </row>
    <row r="18" spans="1:6" ht="15.95" customHeight="1" thickBot="1" x14ac:dyDescent="0.3">
      <c r="A18" s="121" t="s">
        <v>1</v>
      </c>
      <c r="B18" s="333"/>
      <c r="C18" s="333"/>
    </row>
    <row r="19" spans="1:6" ht="15.95" customHeight="1" x14ac:dyDescent="0.25">
      <c r="B19" s="334" t="s">
        <v>230</v>
      </c>
      <c r="C19" s="334"/>
    </row>
    <row r="20" spans="1:6" ht="15.95" customHeight="1" thickBot="1" x14ac:dyDescent="0.3">
      <c r="A20" s="121" t="s">
        <v>2</v>
      </c>
      <c r="B20" s="333"/>
      <c r="C20" s="333"/>
    </row>
    <row r="21" spans="1:6" ht="15.95" customHeight="1" x14ac:dyDescent="0.25">
      <c r="B21" s="334" t="s">
        <v>230</v>
      </c>
      <c r="C21" s="334"/>
    </row>
    <row r="22" spans="1:6" ht="15.95" customHeight="1" x14ac:dyDescent="0.25">
      <c r="B22" s="151"/>
      <c r="C22" s="151"/>
    </row>
    <row r="23" spans="1:6" ht="15.95" customHeight="1" thickBot="1" x14ac:dyDescent="0.3">
      <c r="A23" s="121" t="s">
        <v>3</v>
      </c>
      <c r="B23" s="336" t="s">
        <v>295</v>
      </c>
      <c r="C23" s="336"/>
    </row>
    <row r="24" spans="1:6" ht="15.95" customHeight="1" x14ac:dyDescent="0.25"/>
    <row r="25" spans="1:6" ht="15.95" customHeight="1" thickBot="1" x14ac:dyDescent="0.3">
      <c r="A25" s="121" t="s">
        <v>15</v>
      </c>
      <c r="B25" s="336" t="s">
        <v>295</v>
      </c>
      <c r="C25" s="336"/>
    </row>
    <row r="26" spans="1:6" ht="15.95" customHeight="1" x14ac:dyDescent="0.25"/>
    <row r="27" spans="1:6" ht="15.95" customHeight="1" thickBot="1" x14ac:dyDescent="0.3">
      <c r="A27" s="121" t="s">
        <v>231</v>
      </c>
      <c r="B27" s="335"/>
      <c r="C27" s="335"/>
      <c r="D27" s="335"/>
      <c r="E27" s="335"/>
      <c r="F27" s="335"/>
    </row>
    <row r="28" spans="1:6" ht="6.75" customHeight="1" x14ac:dyDescent="0.25"/>
    <row r="29" spans="1:6" ht="15.95" customHeight="1" thickBot="1" x14ac:dyDescent="0.3">
      <c r="A29" s="191" t="s">
        <v>223</v>
      </c>
      <c r="B29" s="335"/>
      <c r="C29" s="335"/>
      <c r="D29" s="335"/>
      <c r="E29" s="335"/>
      <c r="F29" s="335"/>
    </row>
    <row r="30" spans="1:6" ht="15.95" customHeight="1" x14ac:dyDescent="0.25"/>
    <row r="31" spans="1:6" ht="15.95" customHeight="1" thickBot="1" x14ac:dyDescent="0.3">
      <c r="A31" s="191" t="s">
        <v>16</v>
      </c>
      <c r="B31" s="194" t="s">
        <v>17</v>
      </c>
      <c r="C31" s="335"/>
      <c r="D31" s="335"/>
      <c r="E31" s="335"/>
      <c r="F31" s="335"/>
    </row>
    <row r="32" spans="1:6" ht="15.95" customHeight="1" x14ac:dyDescent="0.25">
      <c r="B32" s="194"/>
    </row>
    <row r="33" spans="1:8" ht="15.95" customHeight="1" thickBot="1" x14ac:dyDescent="0.3">
      <c r="B33" s="194" t="s">
        <v>18</v>
      </c>
      <c r="C33" s="335"/>
      <c r="D33" s="335"/>
      <c r="E33" s="335"/>
      <c r="F33" s="335"/>
    </row>
    <row r="34" spans="1:8" ht="15.95" customHeight="1" x14ac:dyDescent="0.25">
      <c r="B34" s="194"/>
    </row>
    <row r="35" spans="1:8" ht="15.95" customHeight="1" thickBot="1" x14ac:dyDescent="0.3">
      <c r="B35" s="194" t="s">
        <v>19</v>
      </c>
      <c r="C35" s="335"/>
      <c r="D35" s="335"/>
      <c r="E35" s="335"/>
      <c r="F35" s="335"/>
    </row>
    <row r="36" spans="1:8" ht="15.95" customHeight="1" x14ac:dyDescent="0.25"/>
    <row r="37" spans="1:8" ht="15.95" customHeight="1" x14ac:dyDescent="0.25"/>
    <row r="38" spans="1:8" ht="15.95" customHeight="1" x14ac:dyDescent="0.25"/>
    <row r="39" spans="1:8" ht="15.95" customHeight="1" x14ac:dyDescent="0.25">
      <c r="A39" s="340" t="s">
        <v>232</v>
      </c>
      <c r="B39" s="340"/>
      <c r="C39" s="340"/>
      <c r="D39" s="340"/>
      <c r="E39" s="340"/>
      <c r="F39" s="340"/>
      <c r="G39" s="340"/>
      <c r="H39" s="340"/>
    </row>
    <row r="40" spans="1:8" ht="15.95" customHeight="1" thickBot="1" x14ac:dyDescent="0.3">
      <c r="A40" s="195"/>
      <c r="B40" s="195"/>
      <c r="C40" s="195"/>
      <c r="D40" s="195"/>
      <c r="E40" s="195"/>
      <c r="F40" s="195"/>
      <c r="G40" s="195"/>
      <c r="H40" s="195"/>
    </row>
    <row r="41" spans="1:8" ht="15.95" customHeight="1" thickBot="1" x14ac:dyDescent="0.3">
      <c r="A41" s="1" t="s">
        <v>236</v>
      </c>
      <c r="B41" s="337"/>
      <c r="C41" s="338"/>
      <c r="D41" s="339"/>
      <c r="F41" s="196" t="s">
        <v>4</v>
      </c>
      <c r="G41" s="343"/>
      <c r="H41" s="342"/>
    </row>
    <row r="42" spans="1:8" ht="15.95" customHeight="1" thickBot="1" x14ac:dyDescent="0.3">
      <c r="A42" s="1" t="s">
        <v>237</v>
      </c>
      <c r="B42" s="337"/>
      <c r="C42" s="338"/>
      <c r="D42" s="339"/>
      <c r="F42" s="196" t="s">
        <v>4</v>
      </c>
      <c r="G42" s="343"/>
      <c r="H42" s="342"/>
    </row>
    <row r="43" spans="1:8" ht="15.95" customHeight="1" thickBot="1" x14ac:dyDescent="0.3">
      <c r="A43" s="1" t="s">
        <v>238</v>
      </c>
      <c r="B43" s="337"/>
      <c r="C43" s="338"/>
      <c r="D43" s="339"/>
      <c r="F43" s="196" t="s">
        <v>4</v>
      </c>
      <c r="G43" s="343"/>
      <c r="H43" s="342"/>
    </row>
    <row r="44" spans="1:8" ht="15.95" customHeight="1" thickBot="1" x14ac:dyDescent="0.3">
      <c r="A44" s="1"/>
      <c r="B44" s="337"/>
      <c r="C44" s="338"/>
      <c r="D44" s="339"/>
      <c r="E44" s="196"/>
      <c r="F44" s="197"/>
      <c r="G44" s="341"/>
      <c r="H44" s="342"/>
    </row>
    <row r="45" spans="1:8" ht="15.95" customHeight="1" thickBot="1" x14ac:dyDescent="0.3">
      <c r="A45" s="1"/>
      <c r="B45" s="337"/>
      <c r="C45" s="338"/>
      <c r="D45" s="339"/>
      <c r="E45" s="196"/>
      <c r="F45" s="197"/>
      <c r="G45" s="341"/>
      <c r="H45" s="342"/>
    </row>
    <row r="46" spans="1:8" ht="15.95" customHeight="1" thickBot="1" x14ac:dyDescent="0.3">
      <c r="A46" s="1"/>
      <c r="B46" s="337"/>
      <c r="C46" s="338"/>
      <c r="D46" s="339"/>
      <c r="E46" s="196"/>
      <c r="F46" s="197"/>
      <c r="G46" s="341"/>
      <c r="H46" s="342"/>
    </row>
    <row r="47" spans="1:8" ht="15.95" customHeight="1" x14ac:dyDescent="0.25">
      <c r="A47" s="198"/>
      <c r="B47" s="198"/>
      <c r="C47" s="198"/>
      <c r="D47" s="198"/>
      <c r="E47" s="198"/>
      <c r="F47" s="198"/>
      <c r="G47" s="198"/>
      <c r="H47" s="198"/>
    </row>
    <row r="48" spans="1:8" ht="15.95" customHeight="1" x14ac:dyDescent="0.25">
      <c r="A48" s="340" t="s">
        <v>233</v>
      </c>
      <c r="B48" s="340"/>
      <c r="C48" s="340"/>
      <c r="D48" s="340"/>
      <c r="E48" s="340"/>
      <c r="F48" s="340"/>
      <c r="G48" s="340"/>
      <c r="H48" s="340"/>
    </row>
    <row r="49" spans="1:8" ht="15.95" customHeight="1" thickBot="1" x14ac:dyDescent="0.3">
      <c r="A49" s="195"/>
      <c r="B49" s="195"/>
      <c r="C49" s="195"/>
      <c r="D49" s="195"/>
      <c r="E49" s="195"/>
      <c r="F49" s="195"/>
      <c r="G49" s="195"/>
      <c r="H49" s="195"/>
    </row>
    <row r="50" spans="1:8" ht="15.95" customHeight="1" thickBot="1" x14ac:dyDescent="0.3">
      <c r="A50" s="343"/>
      <c r="B50" s="342"/>
      <c r="C50" s="198"/>
      <c r="D50" s="337"/>
      <c r="E50" s="339"/>
      <c r="F50" s="198"/>
      <c r="G50" s="350"/>
      <c r="H50" s="351"/>
    </row>
    <row r="51" spans="1:8" ht="15.95" customHeight="1" thickBot="1" x14ac:dyDescent="0.3">
      <c r="A51" s="343"/>
      <c r="B51" s="342"/>
      <c r="C51" s="198"/>
      <c r="D51" s="337"/>
      <c r="E51" s="339"/>
      <c r="F51" s="198"/>
      <c r="G51" s="350"/>
      <c r="H51" s="351"/>
    </row>
    <row r="52" spans="1:8" ht="15.95" customHeight="1" thickBot="1" x14ac:dyDescent="0.3">
      <c r="A52" s="343"/>
      <c r="B52" s="342"/>
      <c r="C52" s="198"/>
      <c r="D52" s="337"/>
      <c r="E52" s="339"/>
      <c r="F52" s="198"/>
      <c r="G52" s="350"/>
      <c r="H52" s="351"/>
    </row>
    <row r="53" spans="1:8" ht="15.95" customHeight="1" thickBot="1" x14ac:dyDescent="0.3">
      <c r="A53" s="343"/>
      <c r="B53" s="342"/>
      <c r="C53" s="198"/>
      <c r="D53" s="337"/>
      <c r="E53" s="339"/>
      <c r="F53" s="198"/>
      <c r="G53" s="350"/>
      <c r="H53" s="351"/>
    </row>
    <row r="54" spans="1:8" ht="15.95" customHeight="1" thickBot="1" x14ac:dyDescent="0.3">
      <c r="A54" s="343"/>
      <c r="B54" s="342"/>
      <c r="C54" s="198"/>
      <c r="D54" s="337"/>
      <c r="E54" s="339"/>
      <c r="F54" s="198"/>
      <c r="G54" s="350"/>
      <c r="H54" s="351"/>
    </row>
    <row r="55" spans="1:8" ht="15.95" customHeight="1" x14ac:dyDescent="0.25">
      <c r="A55" s="1"/>
      <c r="B55" s="1"/>
      <c r="C55" s="123"/>
      <c r="D55" s="123"/>
      <c r="E55" s="123"/>
      <c r="F55" s="123"/>
      <c r="G55" s="123"/>
      <c r="H55" s="198"/>
    </row>
    <row r="56" spans="1:8" ht="15.95" customHeight="1" x14ac:dyDescent="0.25">
      <c r="A56" s="1"/>
      <c r="B56" s="1"/>
      <c r="C56" s="123"/>
      <c r="D56" s="123"/>
      <c r="E56" s="123"/>
      <c r="F56" s="123"/>
      <c r="G56" s="123"/>
      <c r="H56" s="198"/>
    </row>
    <row r="57" spans="1:8" ht="15.95" customHeight="1" x14ac:dyDescent="0.25">
      <c r="A57" s="198" t="str">
        <f>CONCATENATE("The officers of this reporting entity, ",F12,", being duly sworn,")</f>
        <v>The officers of this reporting entity, , being duly sworn,</v>
      </c>
      <c r="B57" s="198"/>
      <c r="C57" s="198"/>
      <c r="D57" s="198"/>
      <c r="E57" s="198"/>
      <c r="F57" s="199"/>
      <c r="G57" s="198"/>
      <c r="H57" s="198"/>
    </row>
    <row r="58" spans="1:8" ht="15.95" customHeight="1" x14ac:dyDescent="0.25">
      <c r="A58" s="198" t="s">
        <v>239</v>
      </c>
      <c r="B58" s="198"/>
      <c r="C58" s="198"/>
      <c r="D58" s="198"/>
      <c r="E58" s="198"/>
      <c r="F58" s="198"/>
      <c r="G58" s="198"/>
      <c r="H58" s="198"/>
    </row>
    <row r="59" spans="1:8" ht="15.95" customHeight="1" x14ac:dyDescent="0.25">
      <c r="A59" s="198" t="s">
        <v>240</v>
      </c>
      <c r="B59" s="198"/>
      <c r="C59" s="198"/>
      <c r="D59" s="198"/>
      <c r="E59" s="198"/>
      <c r="F59" s="198"/>
      <c r="G59" s="198"/>
      <c r="H59" s="198"/>
    </row>
    <row r="60" spans="1:8" ht="15.95" customHeight="1" x14ac:dyDescent="0.25">
      <c r="A60" s="198" t="s">
        <v>241</v>
      </c>
      <c r="B60" s="198"/>
      <c r="C60" s="198"/>
      <c r="D60" s="198"/>
      <c r="E60" s="198"/>
      <c r="F60" s="198"/>
      <c r="G60" s="198"/>
      <c r="H60" s="198"/>
    </row>
    <row r="61" spans="1:8" ht="15.95" customHeight="1" x14ac:dyDescent="0.25">
      <c r="A61" s="198" t="s">
        <v>242</v>
      </c>
      <c r="B61" s="198"/>
      <c r="C61" s="198"/>
      <c r="D61" s="198"/>
      <c r="E61" s="198"/>
      <c r="F61" s="198"/>
      <c r="G61" s="198"/>
      <c r="H61" s="198"/>
    </row>
    <row r="62" spans="1:8" ht="15.95" customHeight="1" x14ac:dyDescent="0.25">
      <c r="A62" s="198" t="s">
        <v>243</v>
      </c>
      <c r="B62" s="198"/>
      <c r="C62" s="198"/>
      <c r="D62" s="198"/>
      <c r="E62" s="198"/>
      <c r="F62" s="198"/>
      <c r="G62" s="198"/>
      <c r="H62" s="198"/>
    </row>
    <row r="63" spans="1:8" ht="15.95" customHeight="1" x14ac:dyDescent="0.25">
      <c r="A63" s="198"/>
      <c r="B63" s="198"/>
      <c r="C63" s="198"/>
      <c r="D63" s="198"/>
      <c r="E63" s="198"/>
      <c r="F63" s="198"/>
      <c r="G63" s="198"/>
      <c r="H63" s="198"/>
    </row>
    <row r="64" spans="1:8" ht="15.95" customHeight="1" x14ac:dyDescent="0.25">
      <c r="A64" s="198"/>
      <c r="B64" s="198"/>
      <c r="C64" s="198"/>
      <c r="D64" s="198"/>
      <c r="E64" s="198"/>
      <c r="F64" s="198"/>
      <c r="G64" s="198"/>
      <c r="H64" s="198"/>
    </row>
    <row r="65" spans="1:8" ht="15.95" customHeight="1" thickBot="1" x14ac:dyDescent="0.3">
      <c r="A65" s="345"/>
      <c r="B65" s="345"/>
      <c r="C65" s="198"/>
      <c r="D65" s="345"/>
      <c r="E65" s="345"/>
      <c r="F65" s="198"/>
      <c r="G65" s="345"/>
      <c r="H65" s="345"/>
    </row>
    <row r="66" spans="1:8" ht="15.95" customHeight="1" x14ac:dyDescent="0.25">
      <c r="A66" s="124" t="s">
        <v>5</v>
      </c>
      <c r="B66" s="124"/>
      <c r="C66" s="124" t="s">
        <v>6</v>
      </c>
      <c r="D66" s="124"/>
      <c r="E66" s="124"/>
      <c r="F66" s="124"/>
      <c r="G66" s="124" t="s">
        <v>7</v>
      </c>
      <c r="H66" s="124"/>
    </row>
    <row r="67" spans="1:8" ht="15.95" customHeight="1" x14ac:dyDescent="0.25">
      <c r="A67" s="198"/>
      <c r="B67" s="198"/>
      <c r="C67" s="198"/>
      <c r="D67" s="198"/>
      <c r="E67" s="198"/>
      <c r="F67" s="198"/>
      <c r="G67" s="124" t="s">
        <v>8</v>
      </c>
      <c r="H67" s="198"/>
    </row>
    <row r="68" spans="1:8" ht="15.95" customHeight="1" x14ac:dyDescent="0.25">
      <c r="A68" s="198"/>
      <c r="B68" s="198"/>
      <c r="C68" s="198"/>
      <c r="D68" s="198"/>
      <c r="E68" s="198"/>
      <c r="F68" s="198"/>
      <c r="G68" s="124"/>
      <c r="H68" s="198"/>
    </row>
    <row r="69" spans="1:8" ht="15.95" customHeight="1" thickBot="1" x14ac:dyDescent="0.3">
      <c r="A69" s="345"/>
      <c r="B69" s="345"/>
      <c r="C69" s="198"/>
      <c r="D69" s="200"/>
      <c r="E69" s="201" t="s">
        <v>9</v>
      </c>
      <c r="F69" s="201"/>
      <c r="G69" s="201"/>
      <c r="H69" s="198"/>
    </row>
    <row r="70" spans="1:8" ht="15.95" customHeight="1" x14ac:dyDescent="0.25">
      <c r="A70" s="124" t="s">
        <v>10</v>
      </c>
      <c r="B70" s="124"/>
      <c r="C70" s="198"/>
      <c r="D70" s="198"/>
      <c r="E70" s="198"/>
      <c r="F70" s="198"/>
      <c r="G70" s="198"/>
      <c r="H70" s="198"/>
    </row>
    <row r="71" spans="1:8" ht="15.95" customHeight="1" x14ac:dyDescent="0.25">
      <c r="A71" s="124"/>
      <c r="B71" s="124"/>
      <c r="C71" s="198"/>
      <c r="D71" s="198"/>
      <c r="E71" s="198"/>
      <c r="F71" s="198"/>
    </row>
    <row r="72" spans="1:8" ht="15.95" customHeight="1" thickBot="1" x14ac:dyDescent="0.3">
      <c r="A72" s="346" t="s">
        <v>222</v>
      </c>
      <c r="B72" s="346"/>
      <c r="C72" s="345"/>
      <c r="D72" s="345"/>
      <c r="E72" s="345"/>
      <c r="F72" s="198"/>
    </row>
    <row r="73" spans="1:8" ht="15.95" customHeight="1" x14ac:dyDescent="0.25">
      <c r="A73" s="198"/>
      <c r="B73" s="198"/>
      <c r="C73" s="202"/>
      <c r="D73" s="202"/>
      <c r="E73" s="202"/>
      <c r="F73" s="198"/>
    </row>
    <row r="74" spans="1:8" ht="15.95" customHeight="1" thickBot="1" x14ac:dyDescent="0.3">
      <c r="A74" s="346" t="s">
        <v>11</v>
      </c>
      <c r="B74" s="346"/>
      <c r="C74" s="345"/>
      <c r="D74" s="345"/>
      <c r="E74" s="345"/>
      <c r="F74" s="198"/>
    </row>
    <row r="75" spans="1:8" ht="15.95" customHeight="1" x14ac:dyDescent="0.25">
      <c r="A75" s="198"/>
      <c r="B75" s="198"/>
      <c r="C75" s="198"/>
      <c r="D75" s="198"/>
      <c r="E75" s="198"/>
      <c r="F75" s="198"/>
    </row>
    <row r="76" spans="1:8" ht="15.95" customHeight="1" x14ac:dyDescent="0.25">
      <c r="A76" s="346" t="s">
        <v>12</v>
      </c>
      <c r="B76" s="346"/>
      <c r="C76" s="198"/>
      <c r="D76" s="198"/>
      <c r="E76" s="203"/>
      <c r="F76" s="198"/>
    </row>
    <row r="77" spans="1:8" ht="15.95" customHeight="1" thickBot="1" x14ac:dyDescent="0.3">
      <c r="A77" s="15"/>
      <c r="B77" s="204" t="s">
        <v>13</v>
      </c>
      <c r="C77" s="345"/>
      <c r="D77" s="345"/>
      <c r="E77" s="345"/>
      <c r="F77" s="198"/>
      <c r="G77" s="198"/>
      <c r="H77" s="198"/>
    </row>
    <row r="78" spans="1:8" ht="15.95" customHeight="1" x14ac:dyDescent="0.25">
      <c r="A78" s="205"/>
      <c r="B78" s="204"/>
      <c r="C78" s="349"/>
      <c r="D78" s="349"/>
      <c r="E78" s="349"/>
      <c r="F78" s="198"/>
      <c r="G78" s="198"/>
      <c r="H78" s="198"/>
    </row>
    <row r="79" spans="1:8" ht="15.95" customHeight="1" thickBot="1" x14ac:dyDescent="0.3">
      <c r="A79" s="198" t="s">
        <v>92</v>
      </c>
      <c r="B79" s="198"/>
      <c r="C79" s="345"/>
      <c r="D79" s="345"/>
      <c r="E79" s="345"/>
      <c r="F79" s="198"/>
      <c r="G79" s="198"/>
      <c r="H79" s="198"/>
    </row>
    <row r="80" spans="1:8" ht="15.95" customHeight="1" x14ac:dyDescent="0.25">
      <c r="A80" s="198"/>
      <c r="B80" s="198"/>
      <c r="C80" s="202"/>
      <c r="D80" s="202"/>
      <c r="E80" s="202"/>
      <c r="F80" s="198"/>
      <c r="G80" s="198"/>
      <c r="H80" s="198"/>
    </row>
    <row r="81" spans="1:8" ht="15.95" customHeight="1" thickBot="1" x14ac:dyDescent="0.3">
      <c r="A81" s="198" t="s">
        <v>14</v>
      </c>
      <c r="B81" s="206"/>
      <c r="C81" s="347"/>
      <c r="D81" s="347"/>
      <c r="E81" s="347"/>
      <c r="F81" s="198"/>
      <c r="G81" s="198"/>
      <c r="H81" s="198"/>
    </row>
    <row r="82" spans="1:8" ht="15.95" customHeight="1" x14ac:dyDescent="0.25">
      <c r="A82" s="198"/>
      <c r="B82" s="198"/>
      <c r="C82" s="348"/>
      <c r="D82" s="348"/>
      <c r="E82" s="348"/>
      <c r="F82" s="198"/>
      <c r="G82" s="198"/>
      <c r="H82" s="198"/>
    </row>
    <row r="83" spans="1:8" ht="15.95" customHeight="1" thickBot="1" x14ac:dyDescent="0.3">
      <c r="A83" s="207"/>
      <c r="B83" s="207"/>
      <c r="C83" s="344"/>
      <c r="D83" s="344"/>
      <c r="E83" s="344"/>
      <c r="F83" s="207"/>
      <c r="G83" s="207"/>
      <c r="H83" s="207"/>
    </row>
    <row r="84" spans="1:8" ht="15.95" customHeight="1" x14ac:dyDescent="0.25">
      <c r="A84" s="198"/>
      <c r="B84" s="198"/>
      <c r="C84" s="205"/>
      <c r="D84" s="205"/>
      <c r="E84" s="205"/>
      <c r="F84" s="198"/>
      <c r="G84" s="198"/>
      <c r="H84" s="198"/>
    </row>
    <row r="85" spans="1:8" ht="15.95" customHeight="1" x14ac:dyDescent="0.25">
      <c r="A85" s="208" t="s">
        <v>245</v>
      </c>
      <c r="B85" s="209"/>
      <c r="C85" s="209"/>
      <c r="D85" s="209"/>
      <c r="E85" s="209"/>
      <c r="F85" s="209"/>
      <c r="G85" s="209"/>
      <c r="H85" s="209"/>
    </row>
    <row r="86" spans="1:8" ht="15.95" customHeight="1" x14ac:dyDescent="0.25">
      <c r="A86" s="208" t="s">
        <v>244</v>
      </c>
      <c r="B86" s="209"/>
      <c r="C86" s="209"/>
      <c r="D86" s="209"/>
      <c r="E86" s="209"/>
      <c r="F86" s="209"/>
      <c r="G86" s="209"/>
      <c r="H86" s="209"/>
    </row>
    <row r="87" spans="1:8" ht="15.95" customHeight="1" x14ac:dyDescent="0.25">
      <c r="A87" s="208"/>
      <c r="B87" s="209"/>
      <c r="C87" s="209"/>
      <c r="D87" s="209"/>
      <c r="E87" s="209"/>
      <c r="F87" s="209"/>
      <c r="G87" s="209"/>
      <c r="H87" s="209"/>
    </row>
    <row r="88" spans="1:8" ht="18.75" customHeight="1" x14ac:dyDescent="0.25">
      <c r="A88" s="210" t="s">
        <v>91</v>
      </c>
      <c r="B88" s="198"/>
      <c r="C88" s="198"/>
      <c r="D88" s="198"/>
      <c r="E88" s="198"/>
      <c r="F88" s="198"/>
      <c r="G88" s="198"/>
      <c r="H88" s="198"/>
    </row>
    <row r="89" spans="1:8" ht="15.95" customHeight="1" x14ac:dyDescent="0.25"/>
    <row r="90" spans="1:8" ht="15.95" customHeight="1" x14ac:dyDescent="0.25"/>
    <row r="91" spans="1:8" ht="15.95" customHeight="1" x14ac:dyDescent="0.25"/>
    <row r="92" spans="1:8" ht="15.95" customHeight="1" x14ac:dyDescent="0.25"/>
    <row r="93" spans="1:8" ht="15.95" customHeight="1" x14ac:dyDescent="0.25"/>
    <row r="94" spans="1:8" ht="15.95" customHeight="1" x14ac:dyDescent="0.25"/>
  </sheetData>
  <sheetProtection algorithmName="SHA-512" hashValue="E16z7JB6o9bX7aMBEyo+T3U1QjZyeQUNIvro6vejCsmElzYoSZPchlm3u/RhbcTX6Y9PGr67b2H3FFmphXZMZA==" saltValue="Rw6uj9910efTCDGt+YPNRQ==" spinCount="100000" sheet="1" objects="1" scenarios="1"/>
  <mergeCells count="60">
    <mergeCell ref="A9:F9"/>
    <mergeCell ref="F13:H13"/>
    <mergeCell ref="F12:H12"/>
    <mergeCell ref="F11:H11"/>
    <mergeCell ref="F14:H14"/>
    <mergeCell ref="A48:H48"/>
    <mergeCell ref="A50:B50"/>
    <mergeCell ref="D50:E50"/>
    <mergeCell ref="G50:H50"/>
    <mergeCell ref="A51:B51"/>
    <mergeCell ref="D51:E51"/>
    <mergeCell ref="G51:H51"/>
    <mergeCell ref="G54:H54"/>
    <mergeCell ref="A65:B65"/>
    <mergeCell ref="D65:E65"/>
    <mergeCell ref="G65:H65"/>
    <mergeCell ref="A52:B52"/>
    <mergeCell ref="D52:E52"/>
    <mergeCell ref="G52:H52"/>
    <mergeCell ref="A53:B53"/>
    <mergeCell ref="D53:E53"/>
    <mergeCell ref="G53:H53"/>
    <mergeCell ref="A54:B54"/>
    <mergeCell ref="D54:E54"/>
    <mergeCell ref="C83:E83"/>
    <mergeCell ref="A69:B69"/>
    <mergeCell ref="A72:B72"/>
    <mergeCell ref="C72:E72"/>
    <mergeCell ref="A74:B74"/>
    <mergeCell ref="C74:E74"/>
    <mergeCell ref="A76:B76"/>
    <mergeCell ref="C79:E79"/>
    <mergeCell ref="C81:E81"/>
    <mergeCell ref="C82:E82"/>
    <mergeCell ref="C77:E77"/>
    <mergeCell ref="C78:E78"/>
    <mergeCell ref="B46:D46"/>
    <mergeCell ref="A39:H39"/>
    <mergeCell ref="B41:D41"/>
    <mergeCell ref="B42:D42"/>
    <mergeCell ref="B43:D43"/>
    <mergeCell ref="B44:D44"/>
    <mergeCell ref="B45:D45"/>
    <mergeCell ref="G45:H45"/>
    <mergeCell ref="G46:H46"/>
    <mergeCell ref="G41:H41"/>
    <mergeCell ref="G42:H42"/>
    <mergeCell ref="G43:H43"/>
    <mergeCell ref="G44:H44"/>
    <mergeCell ref="B18:C18"/>
    <mergeCell ref="B20:C20"/>
    <mergeCell ref="B19:C19"/>
    <mergeCell ref="C33:F33"/>
    <mergeCell ref="C35:F35"/>
    <mergeCell ref="B23:C23"/>
    <mergeCell ref="B25:C25"/>
    <mergeCell ref="B27:F27"/>
    <mergeCell ref="B29:F29"/>
    <mergeCell ref="C31:F31"/>
    <mergeCell ref="B21:C21"/>
  </mergeCells>
  <dataValidations count="2">
    <dataValidation type="list" allowBlank="1" showInputMessage="1" showErrorMessage="1" sqref="B23:C23" xr:uid="{FD4053EF-5BD3-41F1-BDD0-990FEDF46AEA}">
      <formula1>"Select One, Pure, Industrial Insured, Branch, Protected Cell, Risk Retention Group, Special Purpose"</formula1>
    </dataValidation>
    <dataValidation type="list" allowBlank="1" showInputMessage="1" showErrorMessage="1" sqref="B25:C25" xr:uid="{573DB659-15AF-44B3-8000-0CB0B8550774}">
      <formula1>"Select One, Active, Dormant"</formula1>
    </dataValidation>
  </dataValidations>
  <pageMargins left="0.45" right="0.45" top="0.5" bottom="0.25" header="0.3" footer="0.3"/>
  <pageSetup paperSize="5"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8715C-A921-435C-B463-272D5C12D7A5}">
  <sheetPr>
    <pageSetUpPr fitToPage="1"/>
  </sheetPr>
  <dimension ref="A1:I64"/>
  <sheetViews>
    <sheetView tabSelected="1" workbookViewId="0">
      <selection activeCell="D21" sqref="D21"/>
    </sheetView>
  </sheetViews>
  <sheetFormatPr defaultRowHeight="15" x14ac:dyDescent="0.25"/>
  <cols>
    <col min="1" max="1" width="3" bestFit="1" customWidth="1"/>
    <col min="2" max="2" width="38.140625" customWidth="1"/>
    <col min="3" max="3" width="38.7109375" customWidth="1"/>
    <col min="4" max="4" width="38.140625" customWidth="1"/>
    <col min="5" max="5" width="16.28515625" style="246" bestFit="1" customWidth="1"/>
    <col min="6" max="6" width="12.5703125" style="246" customWidth="1"/>
    <col min="7" max="7" width="16.42578125" customWidth="1"/>
    <col min="8" max="8" width="88.42578125" style="89" customWidth="1"/>
  </cols>
  <sheetData>
    <row r="1" spans="1:9" ht="15.75" x14ac:dyDescent="0.25">
      <c r="B1" s="2" t="s">
        <v>221</v>
      </c>
      <c r="H1" s="1" t="s">
        <v>354</v>
      </c>
    </row>
    <row r="2" spans="1:9" x14ac:dyDescent="0.25">
      <c r="B2" s="96">
        <f>JURAT!F12</f>
        <v>0</v>
      </c>
    </row>
    <row r="3" spans="1:9" x14ac:dyDescent="0.25">
      <c r="B3" s="97">
        <f>JURAT!F14</f>
        <v>0</v>
      </c>
      <c r="C3" s="212"/>
      <c r="D3" s="22"/>
      <c r="E3" s="242"/>
      <c r="F3" s="242"/>
      <c r="G3" s="22"/>
      <c r="H3" s="23"/>
      <c r="I3" s="21"/>
    </row>
    <row r="4" spans="1:9" x14ac:dyDescent="0.25">
      <c r="B4" s="211"/>
      <c r="C4" s="212"/>
      <c r="D4" s="22"/>
      <c r="E4" s="242"/>
      <c r="F4" s="242"/>
      <c r="G4" s="22"/>
      <c r="H4" s="23"/>
      <c r="I4" s="21"/>
    </row>
    <row r="5" spans="1:9" x14ac:dyDescent="0.25">
      <c r="B5" s="212" t="s">
        <v>98</v>
      </c>
      <c r="C5" s="179">
        <f>JURAT!F11</f>
        <v>0</v>
      </c>
    </row>
    <row r="6" spans="1:9" ht="15.75" thickBot="1" x14ac:dyDescent="0.3">
      <c r="B6" s="212"/>
    </row>
    <row r="7" spans="1:9" ht="15.75" thickBot="1" x14ac:dyDescent="0.3">
      <c r="B7" s="274" t="s">
        <v>357</v>
      </c>
      <c r="D7" s="82">
        <f>'(4) Questionnaire'!H77</f>
        <v>0</v>
      </c>
    </row>
    <row r="8" spans="1:9" ht="15.75" thickBot="1" x14ac:dyDescent="0.3">
      <c r="B8" s="212"/>
    </row>
    <row r="9" spans="1:9" ht="15.75" thickBot="1" x14ac:dyDescent="0.3">
      <c r="B9" s="274" t="s">
        <v>358</v>
      </c>
      <c r="C9" s="280" t="s">
        <v>359</v>
      </c>
      <c r="D9" s="275" t="s">
        <v>360</v>
      </c>
    </row>
    <row r="10" spans="1:9" x14ac:dyDescent="0.25">
      <c r="B10" s="212"/>
    </row>
    <row r="11" spans="1:9" ht="15.75" thickBot="1" x14ac:dyDescent="0.3">
      <c r="B11" s="212"/>
    </row>
    <row r="12" spans="1:9" ht="15" customHeight="1" x14ac:dyDescent="0.25">
      <c r="B12" s="572" t="s">
        <v>355</v>
      </c>
      <c r="C12" s="573"/>
      <c r="D12" s="573"/>
      <c r="E12" s="573"/>
      <c r="F12" s="573"/>
      <c r="G12" s="573"/>
      <c r="H12" s="601"/>
    </row>
    <row r="13" spans="1:9" ht="15.75" customHeight="1" thickBot="1" x14ac:dyDescent="0.3">
      <c r="B13" s="602"/>
      <c r="C13" s="603"/>
      <c r="D13" s="603"/>
      <c r="E13" s="603"/>
      <c r="F13" s="603"/>
      <c r="G13" s="603"/>
      <c r="H13" s="604"/>
    </row>
    <row r="14" spans="1:9" s="279" customFormat="1" ht="45.75" thickBot="1" x14ac:dyDescent="0.3">
      <c r="A14" s="276"/>
      <c r="B14" s="277" t="s">
        <v>366</v>
      </c>
      <c r="C14" s="277" t="s">
        <v>361</v>
      </c>
      <c r="D14" s="277" t="s">
        <v>365</v>
      </c>
      <c r="E14" s="277" t="s">
        <v>362</v>
      </c>
      <c r="F14" s="277" t="s">
        <v>363</v>
      </c>
      <c r="G14" s="277" t="s">
        <v>364</v>
      </c>
      <c r="H14" s="278" t="s">
        <v>367</v>
      </c>
    </row>
    <row r="15" spans="1:9" s="279" customFormat="1" x14ac:dyDescent="0.25">
      <c r="A15" s="276">
        <v>1</v>
      </c>
      <c r="B15" s="281"/>
      <c r="C15" s="282"/>
      <c r="D15" s="282"/>
      <c r="E15" s="282" t="s">
        <v>295</v>
      </c>
      <c r="F15" s="282" t="s">
        <v>295</v>
      </c>
      <c r="G15" s="282" t="s">
        <v>295</v>
      </c>
      <c r="H15" s="283"/>
    </row>
    <row r="16" spans="1:9" s="246" customFormat="1" x14ac:dyDescent="0.25">
      <c r="A16">
        <v>2</v>
      </c>
      <c r="B16" s="284"/>
      <c r="C16" s="284"/>
      <c r="D16" s="284"/>
      <c r="E16" s="618" t="s">
        <v>295</v>
      </c>
      <c r="F16" s="618" t="s">
        <v>295</v>
      </c>
      <c r="G16" s="618" t="s">
        <v>295</v>
      </c>
      <c r="H16" s="285"/>
    </row>
    <row r="17" spans="1:8" s="246" customFormat="1" x14ac:dyDescent="0.25">
      <c r="A17" s="276">
        <v>3</v>
      </c>
      <c r="B17" s="284"/>
      <c r="C17" s="284"/>
      <c r="D17" s="284"/>
      <c r="E17" s="618" t="s">
        <v>295</v>
      </c>
      <c r="F17" s="618" t="s">
        <v>295</v>
      </c>
      <c r="G17" s="618" t="s">
        <v>295</v>
      </c>
      <c r="H17" s="285"/>
    </row>
    <row r="18" spans="1:8" s="246" customFormat="1" x14ac:dyDescent="0.25">
      <c r="A18">
        <v>4</v>
      </c>
      <c r="B18" s="284"/>
      <c r="C18" s="284"/>
      <c r="D18" s="284"/>
      <c r="E18" s="618" t="s">
        <v>295</v>
      </c>
      <c r="F18" s="618" t="s">
        <v>295</v>
      </c>
      <c r="G18" s="618" t="s">
        <v>295</v>
      </c>
      <c r="H18" s="285"/>
    </row>
    <row r="19" spans="1:8" s="246" customFormat="1" x14ac:dyDescent="0.25">
      <c r="A19" s="276">
        <v>5</v>
      </c>
      <c r="B19" s="284"/>
      <c r="C19" s="284"/>
      <c r="D19" s="284"/>
      <c r="E19" s="618" t="s">
        <v>295</v>
      </c>
      <c r="F19" s="618" t="s">
        <v>295</v>
      </c>
      <c r="G19" s="618" t="s">
        <v>295</v>
      </c>
      <c r="H19" s="285"/>
    </row>
    <row r="20" spans="1:8" s="246" customFormat="1" x14ac:dyDescent="0.25">
      <c r="A20">
        <v>6</v>
      </c>
      <c r="B20" s="284"/>
      <c r="C20" s="284"/>
      <c r="D20" s="284"/>
      <c r="E20" s="618" t="s">
        <v>295</v>
      </c>
      <c r="F20" s="618" t="s">
        <v>295</v>
      </c>
      <c r="G20" s="618" t="s">
        <v>295</v>
      </c>
      <c r="H20" s="285"/>
    </row>
    <row r="21" spans="1:8" s="246" customFormat="1" x14ac:dyDescent="0.25">
      <c r="A21" s="276">
        <v>7</v>
      </c>
      <c r="B21" s="284"/>
      <c r="C21" s="284"/>
      <c r="D21" s="284"/>
      <c r="E21" s="618" t="s">
        <v>295</v>
      </c>
      <c r="F21" s="618" t="s">
        <v>295</v>
      </c>
      <c r="G21" s="618" t="s">
        <v>295</v>
      </c>
      <c r="H21" s="285"/>
    </row>
    <row r="22" spans="1:8" s="246" customFormat="1" x14ac:dyDescent="0.25">
      <c r="A22">
        <v>8</v>
      </c>
      <c r="B22" s="284"/>
      <c r="C22" s="284"/>
      <c r="D22" s="284"/>
      <c r="E22" s="618" t="s">
        <v>295</v>
      </c>
      <c r="F22" s="618" t="s">
        <v>295</v>
      </c>
      <c r="G22" s="618" t="s">
        <v>295</v>
      </c>
      <c r="H22" s="285"/>
    </row>
    <row r="23" spans="1:8" s="246" customFormat="1" x14ac:dyDescent="0.25">
      <c r="A23" s="276">
        <v>9</v>
      </c>
      <c r="B23" s="284"/>
      <c r="C23" s="284"/>
      <c r="D23" s="284"/>
      <c r="E23" s="618" t="s">
        <v>295</v>
      </c>
      <c r="F23" s="618" t="s">
        <v>295</v>
      </c>
      <c r="G23" s="618" t="s">
        <v>295</v>
      </c>
      <c r="H23" s="285"/>
    </row>
    <row r="24" spans="1:8" s="246" customFormat="1" x14ac:dyDescent="0.25">
      <c r="A24">
        <v>10</v>
      </c>
      <c r="B24" s="284"/>
      <c r="C24" s="284"/>
      <c r="D24" s="284"/>
      <c r="E24" s="618" t="s">
        <v>295</v>
      </c>
      <c r="F24" s="618" t="s">
        <v>295</v>
      </c>
      <c r="G24" s="618" t="s">
        <v>295</v>
      </c>
      <c r="H24" s="285"/>
    </row>
    <row r="25" spans="1:8" s="246" customFormat="1" x14ac:dyDescent="0.25">
      <c r="A25" s="276">
        <v>11</v>
      </c>
      <c r="B25" s="284"/>
      <c r="C25" s="284"/>
      <c r="D25" s="284"/>
      <c r="E25" s="618" t="s">
        <v>295</v>
      </c>
      <c r="F25" s="618" t="s">
        <v>295</v>
      </c>
      <c r="G25" s="618" t="s">
        <v>295</v>
      </c>
      <c r="H25" s="285"/>
    </row>
    <row r="26" spans="1:8" s="246" customFormat="1" x14ac:dyDescent="0.25">
      <c r="A26">
        <v>12</v>
      </c>
      <c r="B26" s="284"/>
      <c r="C26" s="284"/>
      <c r="D26" s="284"/>
      <c r="E26" s="618" t="s">
        <v>295</v>
      </c>
      <c r="F26" s="618" t="s">
        <v>295</v>
      </c>
      <c r="G26" s="618" t="s">
        <v>295</v>
      </c>
      <c r="H26" s="285"/>
    </row>
    <row r="27" spans="1:8" s="246" customFormat="1" x14ac:dyDescent="0.25">
      <c r="A27" s="276">
        <v>13</v>
      </c>
      <c r="B27" s="284"/>
      <c r="C27" s="284"/>
      <c r="D27" s="284"/>
      <c r="E27" s="618" t="s">
        <v>295</v>
      </c>
      <c r="F27" s="618" t="s">
        <v>295</v>
      </c>
      <c r="G27" s="618" t="s">
        <v>295</v>
      </c>
      <c r="H27" s="285"/>
    </row>
    <row r="28" spans="1:8" s="246" customFormat="1" x14ac:dyDescent="0.25">
      <c r="A28">
        <v>14</v>
      </c>
      <c r="B28" s="284"/>
      <c r="C28" s="284"/>
      <c r="D28" s="284"/>
      <c r="E28" s="618" t="s">
        <v>295</v>
      </c>
      <c r="F28" s="618" t="s">
        <v>295</v>
      </c>
      <c r="G28" s="618" t="s">
        <v>295</v>
      </c>
      <c r="H28" s="285"/>
    </row>
    <row r="29" spans="1:8" s="246" customFormat="1" x14ac:dyDescent="0.25">
      <c r="A29" s="276">
        <v>15</v>
      </c>
      <c r="B29" s="284"/>
      <c r="C29" s="284"/>
      <c r="D29" s="284"/>
      <c r="E29" s="618" t="s">
        <v>295</v>
      </c>
      <c r="F29" s="618" t="s">
        <v>295</v>
      </c>
      <c r="G29" s="618" t="s">
        <v>295</v>
      </c>
      <c r="H29" s="285"/>
    </row>
    <row r="30" spans="1:8" s="246" customFormat="1" x14ac:dyDescent="0.25">
      <c r="A30">
        <v>16</v>
      </c>
      <c r="B30" s="284"/>
      <c r="C30" s="284"/>
      <c r="D30" s="284"/>
      <c r="E30" s="618" t="s">
        <v>295</v>
      </c>
      <c r="F30" s="618" t="s">
        <v>295</v>
      </c>
      <c r="G30" s="618" t="s">
        <v>295</v>
      </c>
      <c r="H30" s="285"/>
    </row>
    <row r="31" spans="1:8" s="246" customFormat="1" x14ac:dyDescent="0.25">
      <c r="A31" s="276">
        <v>17</v>
      </c>
      <c r="B31" s="284"/>
      <c r="C31" s="284"/>
      <c r="D31" s="284"/>
      <c r="E31" s="618" t="s">
        <v>295</v>
      </c>
      <c r="F31" s="618" t="s">
        <v>295</v>
      </c>
      <c r="G31" s="618" t="s">
        <v>295</v>
      </c>
      <c r="H31" s="285"/>
    </row>
    <row r="32" spans="1:8" s="246" customFormat="1" x14ac:dyDescent="0.25">
      <c r="A32">
        <v>18</v>
      </c>
      <c r="B32" s="284"/>
      <c r="C32" s="284"/>
      <c r="D32" s="284"/>
      <c r="E32" s="618" t="s">
        <v>295</v>
      </c>
      <c r="F32" s="618" t="s">
        <v>295</v>
      </c>
      <c r="G32" s="618" t="s">
        <v>295</v>
      </c>
      <c r="H32" s="285"/>
    </row>
    <row r="33" spans="1:8" s="246" customFormat="1" x14ac:dyDescent="0.25">
      <c r="A33" s="276">
        <v>19</v>
      </c>
      <c r="B33" s="284"/>
      <c r="C33" s="284"/>
      <c r="D33" s="284"/>
      <c r="E33" s="618" t="s">
        <v>295</v>
      </c>
      <c r="F33" s="618" t="s">
        <v>295</v>
      </c>
      <c r="G33" s="618" t="s">
        <v>295</v>
      </c>
      <c r="H33" s="285"/>
    </row>
    <row r="34" spans="1:8" s="246" customFormat="1" x14ac:dyDescent="0.25">
      <c r="A34">
        <v>20</v>
      </c>
      <c r="B34" s="284"/>
      <c r="C34" s="284"/>
      <c r="D34" s="284"/>
      <c r="E34" s="618" t="s">
        <v>295</v>
      </c>
      <c r="F34" s="618" t="s">
        <v>295</v>
      </c>
      <c r="G34" s="618" t="s">
        <v>295</v>
      </c>
      <c r="H34" s="285"/>
    </row>
    <row r="35" spans="1:8" s="246" customFormat="1" x14ac:dyDescent="0.25">
      <c r="A35" s="276">
        <v>21</v>
      </c>
      <c r="B35" s="284"/>
      <c r="C35" s="284"/>
      <c r="D35" s="284"/>
      <c r="E35" s="618" t="s">
        <v>295</v>
      </c>
      <c r="F35" s="618" t="s">
        <v>295</v>
      </c>
      <c r="G35" s="618" t="s">
        <v>295</v>
      </c>
      <c r="H35" s="285"/>
    </row>
    <row r="36" spans="1:8" s="246" customFormat="1" x14ac:dyDescent="0.25">
      <c r="A36">
        <v>22</v>
      </c>
      <c r="B36" s="284"/>
      <c r="C36" s="284"/>
      <c r="D36" s="284"/>
      <c r="E36" s="618" t="s">
        <v>295</v>
      </c>
      <c r="F36" s="618" t="s">
        <v>295</v>
      </c>
      <c r="G36" s="618" t="s">
        <v>295</v>
      </c>
      <c r="H36" s="285"/>
    </row>
    <row r="37" spans="1:8" s="246" customFormat="1" x14ac:dyDescent="0.25">
      <c r="A37" s="276">
        <v>23</v>
      </c>
      <c r="B37" s="284"/>
      <c r="C37" s="284"/>
      <c r="D37" s="284"/>
      <c r="E37" s="618" t="s">
        <v>295</v>
      </c>
      <c r="F37" s="618" t="s">
        <v>295</v>
      </c>
      <c r="G37" s="618" t="s">
        <v>295</v>
      </c>
      <c r="H37" s="285"/>
    </row>
    <row r="38" spans="1:8" s="246" customFormat="1" x14ac:dyDescent="0.25">
      <c r="A38">
        <v>24</v>
      </c>
      <c r="B38" s="284"/>
      <c r="C38" s="284"/>
      <c r="D38" s="284"/>
      <c r="E38" s="618" t="s">
        <v>295</v>
      </c>
      <c r="F38" s="618" t="s">
        <v>295</v>
      </c>
      <c r="G38" s="618" t="s">
        <v>295</v>
      </c>
      <c r="H38" s="285"/>
    </row>
    <row r="39" spans="1:8" s="246" customFormat="1" x14ac:dyDescent="0.25">
      <c r="A39" s="276">
        <v>25</v>
      </c>
      <c r="B39" s="284"/>
      <c r="C39" s="284"/>
      <c r="D39" s="284"/>
      <c r="E39" s="618" t="s">
        <v>295</v>
      </c>
      <c r="F39" s="618" t="s">
        <v>295</v>
      </c>
      <c r="G39" s="618" t="s">
        <v>295</v>
      </c>
      <c r="H39" s="285"/>
    </row>
    <row r="40" spans="1:8" s="246" customFormat="1" x14ac:dyDescent="0.25">
      <c r="A40">
        <v>26</v>
      </c>
      <c r="B40" s="284"/>
      <c r="C40" s="284"/>
      <c r="D40" s="284"/>
      <c r="E40" s="618" t="s">
        <v>295</v>
      </c>
      <c r="F40" s="618" t="s">
        <v>295</v>
      </c>
      <c r="G40" s="618" t="s">
        <v>295</v>
      </c>
      <c r="H40" s="285"/>
    </row>
    <row r="41" spans="1:8" s="246" customFormat="1" x14ac:dyDescent="0.25">
      <c r="A41" s="276">
        <v>27</v>
      </c>
      <c r="B41" s="284"/>
      <c r="C41" s="284"/>
      <c r="D41" s="284"/>
      <c r="E41" s="618" t="s">
        <v>295</v>
      </c>
      <c r="F41" s="618" t="s">
        <v>295</v>
      </c>
      <c r="G41" s="618" t="s">
        <v>295</v>
      </c>
      <c r="H41" s="285"/>
    </row>
    <row r="42" spans="1:8" s="246" customFormat="1" x14ac:dyDescent="0.25">
      <c r="A42">
        <v>28</v>
      </c>
      <c r="B42" s="284"/>
      <c r="C42" s="284"/>
      <c r="D42" s="284"/>
      <c r="E42" s="618" t="s">
        <v>295</v>
      </c>
      <c r="F42" s="618" t="s">
        <v>295</v>
      </c>
      <c r="G42" s="618" t="s">
        <v>295</v>
      </c>
      <c r="H42" s="285"/>
    </row>
    <row r="43" spans="1:8" s="246" customFormat="1" x14ac:dyDescent="0.25">
      <c r="A43" s="276">
        <v>29</v>
      </c>
      <c r="B43" s="284"/>
      <c r="C43" s="284"/>
      <c r="D43" s="284"/>
      <c r="E43" s="618" t="s">
        <v>295</v>
      </c>
      <c r="F43" s="618" t="s">
        <v>295</v>
      </c>
      <c r="G43" s="618" t="s">
        <v>295</v>
      </c>
      <c r="H43" s="285"/>
    </row>
    <row r="44" spans="1:8" s="246" customFormat="1" x14ac:dyDescent="0.25">
      <c r="A44">
        <v>30</v>
      </c>
      <c r="B44" s="284"/>
      <c r="C44" s="284"/>
      <c r="D44" s="284"/>
      <c r="E44" s="618" t="s">
        <v>295</v>
      </c>
      <c r="F44" s="618" t="s">
        <v>295</v>
      </c>
      <c r="G44" s="618" t="s">
        <v>295</v>
      </c>
      <c r="H44" s="285"/>
    </row>
    <row r="45" spans="1:8" s="246" customFormat="1" x14ac:dyDescent="0.25">
      <c r="A45" s="276">
        <v>31</v>
      </c>
      <c r="B45" s="284"/>
      <c r="C45" s="284"/>
      <c r="D45" s="284"/>
      <c r="E45" s="618" t="s">
        <v>295</v>
      </c>
      <c r="F45" s="618" t="s">
        <v>295</v>
      </c>
      <c r="G45" s="618" t="s">
        <v>295</v>
      </c>
      <c r="H45" s="285"/>
    </row>
    <row r="46" spans="1:8" s="246" customFormat="1" x14ac:dyDescent="0.25">
      <c r="A46">
        <v>32</v>
      </c>
      <c r="B46" s="284"/>
      <c r="C46" s="284"/>
      <c r="D46" s="284"/>
      <c r="E46" s="618" t="s">
        <v>295</v>
      </c>
      <c r="F46" s="618" t="s">
        <v>295</v>
      </c>
      <c r="G46" s="618" t="s">
        <v>295</v>
      </c>
      <c r="H46" s="285"/>
    </row>
    <row r="47" spans="1:8" s="246" customFormat="1" x14ac:dyDescent="0.25">
      <c r="A47" s="276">
        <v>33</v>
      </c>
      <c r="B47" s="284"/>
      <c r="C47" s="284"/>
      <c r="D47" s="284"/>
      <c r="E47" s="618" t="s">
        <v>295</v>
      </c>
      <c r="F47" s="618" t="s">
        <v>295</v>
      </c>
      <c r="G47" s="618" t="s">
        <v>295</v>
      </c>
      <c r="H47" s="285"/>
    </row>
    <row r="48" spans="1:8" s="246" customFormat="1" x14ac:dyDescent="0.25">
      <c r="A48">
        <v>34</v>
      </c>
      <c r="B48" s="284"/>
      <c r="C48" s="284"/>
      <c r="D48" s="284"/>
      <c r="E48" s="618" t="s">
        <v>295</v>
      </c>
      <c r="F48" s="618" t="s">
        <v>295</v>
      </c>
      <c r="G48" s="618" t="s">
        <v>295</v>
      </c>
      <c r="H48" s="285"/>
    </row>
    <row r="49" spans="1:8" s="246" customFormat="1" x14ac:dyDescent="0.25">
      <c r="A49" s="276">
        <v>35</v>
      </c>
      <c r="B49" s="284"/>
      <c r="C49" s="284"/>
      <c r="D49" s="284"/>
      <c r="E49" s="618" t="s">
        <v>295</v>
      </c>
      <c r="F49" s="618" t="s">
        <v>295</v>
      </c>
      <c r="G49" s="618" t="s">
        <v>295</v>
      </c>
      <c r="H49" s="285"/>
    </row>
    <row r="50" spans="1:8" s="246" customFormat="1" x14ac:dyDescent="0.25">
      <c r="A50">
        <v>36</v>
      </c>
      <c r="B50" s="284"/>
      <c r="C50" s="284"/>
      <c r="D50" s="284"/>
      <c r="E50" s="618" t="s">
        <v>295</v>
      </c>
      <c r="F50" s="618" t="s">
        <v>295</v>
      </c>
      <c r="G50" s="618" t="s">
        <v>295</v>
      </c>
      <c r="H50" s="285"/>
    </row>
    <row r="51" spans="1:8" s="246" customFormat="1" x14ac:dyDescent="0.25">
      <c r="A51" s="276">
        <v>37</v>
      </c>
      <c r="B51" s="284"/>
      <c r="C51" s="284"/>
      <c r="D51" s="284"/>
      <c r="E51" s="618" t="s">
        <v>295</v>
      </c>
      <c r="F51" s="618" t="s">
        <v>295</v>
      </c>
      <c r="G51" s="618" t="s">
        <v>295</v>
      </c>
      <c r="H51" s="285"/>
    </row>
    <row r="52" spans="1:8" s="246" customFormat="1" x14ac:dyDescent="0.25">
      <c r="A52">
        <v>38</v>
      </c>
      <c r="B52" s="284"/>
      <c r="C52" s="284"/>
      <c r="D52" s="284"/>
      <c r="E52" s="618" t="s">
        <v>295</v>
      </c>
      <c r="F52" s="618" t="s">
        <v>295</v>
      </c>
      <c r="G52" s="618" t="s">
        <v>295</v>
      </c>
      <c r="H52" s="285"/>
    </row>
    <row r="53" spans="1:8" s="246" customFormat="1" x14ac:dyDescent="0.25">
      <c r="A53" s="276">
        <v>39</v>
      </c>
      <c r="B53" s="284"/>
      <c r="C53" s="284"/>
      <c r="D53" s="284"/>
      <c r="E53" s="618" t="s">
        <v>295</v>
      </c>
      <c r="F53" s="618" t="s">
        <v>295</v>
      </c>
      <c r="G53" s="618" t="s">
        <v>295</v>
      </c>
      <c r="H53" s="285"/>
    </row>
    <row r="54" spans="1:8" s="246" customFormat="1" x14ac:dyDescent="0.25">
      <c r="A54">
        <v>40</v>
      </c>
      <c r="B54" s="284"/>
      <c r="C54" s="284"/>
      <c r="D54" s="284"/>
      <c r="E54" s="618" t="s">
        <v>295</v>
      </c>
      <c r="F54" s="618" t="s">
        <v>295</v>
      </c>
      <c r="G54" s="618" t="s">
        <v>295</v>
      </c>
      <c r="H54" s="285"/>
    </row>
    <row r="55" spans="1:8" s="246" customFormat="1" x14ac:dyDescent="0.25">
      <c r="A55" s="276">
        <v>41</v>
      </c>
      <c r="B55" s="284"/>
      <c r="C55" s="284"/>
      <c r="D55" s="284"/>
      <c r="E55" s="618" t="s">
        <v>295</v>
      </c>
      <c r="F55" s="618" t="s">
        <v>295</v>
      </c>
      <c r="G55" s="618" t="s">
        <v>295</v>
      </c>
      <c r="H55" s="285"/>
    </row>
    <row r="56" spans="1:8" s="246" customFormat="1" x14ac:dyDescent="0.25">
      <c r="A56">
        <v>42</v>
      </c>
      <c r="B56" s="284"/>
      <c r="C56" s="284"/>
      <c r="D56" s="284"/>
      <c r="E56" s="618" t="s">
        <v>295</v>
      </c>
      <c r="F56" s="618" t="s">
        <v>295</v>
      </c>
      <c r="G56" s="618" t="s">
        <v>295</v>
      </c>
      <c r="H56" s="285"/>
    </row>
    <row r="57" spans="1:8" s="246" customFormat="1" x14ac:dyDescent="0.25">
      <c r="A57" s="276">
        <v>43</v>
      </c>
      <c r="B57" s="284"/>
      <c r="C57" s="284"/>
      <c r="D57" s="284"/>
      <c r="E57" s="618" t="s">
        <v>295</v>
      </c>
      <c r="F57" s="618" t="s">
        <v>295</v>
      </c>
      <c r="G57" s="618" t="s">
        <v>295</v>
      </c>
      <c r="H57" s="285"/>
    </row>
    <row r="58" spans="1:8" s="246" customFormat="1" x14ac:dyDescent="0.25">
      <c r="A58">
        <v>44</v>
      </c>
      <c r="B58" s="284"/>
      <c r="C58" s="284"/>
      <c r="D58" s="284"/>
      <c r="E58" s="618" t="s">
        <v>295</v>
      </c>
      <c r="F58" s="618" t="s">
        <v>295</v>
      </c>
      <c r="G58" s="618" t="s">
        <v>295</v>
      </c>
      <c r="H58" s="285"/>
    </row>
    <row r="59" spans="1:8" s="246" customFormat="1" x14ac:dyDescent="0.25">
      <c r="A59" s="276">
        <v>45</v>
      </c>
      <c r="B59" s="284"/>
      <c r="C59" s="284"/>
      <c r="D59" s="284"/>
      <c r="E59" s="618" t="s">
        <v>295</v>
      </c>
      <c r="F59" s="618" t="s">
        <v>295</v>
      </c>
      <c r="G59" s="618" t="s">
        <v>295</v>
      </c>
      <c r="H59" s="285"/>
    </row>
    <row r="60" spans="1:8" s="246" customFormat="1" x14ac:dyDescent="0.25">
      <c r="A60">
        <v>46</v>
      </c>
      <c r="B60" s="284"/>
      <c r="C60" s="284"/>
      <c r="D60" s="284"/>
      <c r="E60" s="618" t="s">
        <v>295</v>
      </c>
      <c r="F60" s="618" t="s">
        <v>295</v>
      </c>
      <c r="G60" s="618" t="s">
        <v>295</v>
      </c>
      <c r="H60" s="285"/>
    </row>
    <row r="61" spans="1:8" s="246" customFormat="1" x14ac:dyDescent="0.25">
      <c r="A61" s="276">
        <v>47</v>
      </c>
      <c r="B61" s="284"/>
      <c r="C61" s="284"/>
      <c r="D61" s="284"/>
      <c r="E61" s="618" t="s">
        <v>295</v>
      </c>
      <c r="F61" s="618" t="s">
        <v>295</v>
      </c>
      <c r="G61" s="618" t="s">
        <v>295</v>
      </c>
      <c r="H61" s="285"/>
    </row>
    <row r="62" spans="1:8" s="246" customFormat="1" x14ac:dyDescent="0.25">
      <c r="A62">
        <v>48</v>
      </c>
      <c r="B62" s="284"/>
      <c r="C62" s="284"/>
      <c r="D62" s="284"/>
      <c r="E62" s="618" t="s">
        <v>295</v>
      </c>
      <c r="F62" s="618" t="s">
        <v>295</v>
      </c>
      <c r="G62" s="618" t="s">
        <v>295</v>
      </c>
      <c r="H62" s="285"/>
    </row>
    <row r="63" spans="1:8" s="246" customFormat="1" x14ac:dyDescent="0.25">
      <c r="A63" s="276">
        <v>49</v>
      </c>
      <c r="B63" s="284"/>
      <c r="C63" s="284"/>
      <c r="D63" s="284"/>
      <c r="E63" s="618" t="s">
        <v>295</v>
      </c>
      <c r="F63" s="618" t="s">
        <v>295</v>
      </c>
      <c r="G63" s="618" t="s">
        <v>295</v>
      </c>
      <c r="H63" s="285"/>
    </row>
    <row r="64" spans="1:8" s="246" customFormat="1" ht="15.75" thickBot="1" x14ac:dyDescent="0.3">
      <c r="A64">
        <v>50</v>
      </c>
      <c r="B64" s="286"/>
      <c r="C64" s="286"/>
      <c r="D64" s="286"/>
      <c r="E64" s="619" t="s">
        <v>295</v>
      </c>
      <c r="F64" s="619" t="s">
        <v>295</v>
      </c>
      <c r="G64" s="619" t="s">
        <v>295</v>
      </c>
      <c r="H64" s="287"/>
    </row>
  </sheetData>
  <sheetProtection algorithmName="SHA-512" hashValue="sq+5KGlJ/IPXA2GBsYP0zCNBf696/uQ83ghGU/6VLOFm6VxtdB5AxYcYz8iRdLOjJM/EB2YecNm9jYAdufPkRw==" saltValue="cCMRUOt9yA5eP3bWAl4ccA==" spinCount="100000" sheet="1" objects="1" scenarios="1"/>
  <mergeCells count="1">
    <mergeCell ref="B12:H13"/>
  </mergeCells>
  <dataValidations count="3">
    <dataValidation type="list" allowBlank="1" showInputMessage="1" showErrorMessage="1" sqref="C9" xr:uid="{613C88B2-6E98-4A2D-9CAE-CD2B1043AEFF}">
      <formula1>"Please select, Yes, No, N/A"</formula1>
    </dataValidation>
    <dataValidation type="list" allowBlank="1" showInputMessage="1" showErrorMessage="1" sqref="E15:E64" xr:uid="{BA69B83B-FD77-49D1-BF86-A987DA44EBBE}">
      <formula1>"Select One, Active, Disolved / Closed"</formula1>
    </dataValidation>
    <dataValidation type="list" allowBlank="1" showInputMessage="1" showErrorMessage="1" sqref="F15:G64" xr:uid="{9DEA4E32-2D51-4E5F-B3A0-945A7973B567}">
      <formula1>"Select One, Yes, No"</formula1>
    </dataValidation>
  </dataValidations>
  <pageMargins left="0.7" right="0.7" top="0.75" bottom="0.75" header="0.3" footer="0.3"/>
  <pageSetup paperSize="5"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B43E4-4330-48FF-8E10-A1430BA26BF2}">
  <dimension ref="A1:E51"/>
  <sheetViews>
    <sheetView zoomScale="120" zoomScaleNormal="120" workbookViewId="0">
      <selection activeCell="F12" sqref="F12"/>
    </sheetView>
  </sheetViews>
  <sheetFormatPr defaultRowHeight="15" x14ac:dyDescent="0.25"/>
  <cols>
    <col min="1" max="1" width="3" bestFit="1" customWidth="1"/>
    <col min="2" max="2" width="76.140625" customWidth="1"/>
    <col min="3" max="3" width="96" customWidth="1"/>
  </cols>
  <sheetData>
    <row r="1" spans="1:5" ht="15.75" x14ac:dyDescent="0.25">
      <c r="B1" s="2" t="s">
        <v>221</v>
      </c>
      <c r="C1" s="1" t="s">
        <v>368</v>
      </c>
    </row>
    <row r="2" spans="1:5" x14ac:dyDescent="0.25">
      <c r="B2" s="96">
        <f>JURAT!F12</f>
        <v>0</v>
      </c>
      <c r="D2" s="89"/>
    </row>
    <row r="3" spans="1:5" x14ac:dyDescent="0.25">
      <c r="B3" s="97">
        <f>JURAT!F14</f>
        <v>0</v>
      </c>
      <c r="C3" s="22"/>
      <c r="D3" s="23"/>
      <c r="E3" s="21"/>
    </row>
    <row r="5" spans="1:5" ht="18" x14ac:dyDescent="0.35">
      <c r="B5" s="95" t="s">
        <v>370</v>
      </c>
      <c r="C5" s="93"/>
    </row>
    <row r="6" spans="1:5" x14ac:dyDescent="0.25">
      <c r="B6" s="94" t="s">
        <v>387</v>
      </c>
      <c r="C6" s="94" t="s">
        <v>369</v>
      </c>
    </row>
    <row r="7" spans="1:5" x14ac:dyDescent="0.25">
      <c r="A7">
        <v>1</v>
      </c>
      <c r="B7" s="92" t="s">
        <v>396</v>
      </c>
      <c r="C7" s="288">
        <f>'(2) Balance Sheet'!B39-'(2) Balance Sheet'!B74</f>
        <v>0</v>
      </c>
    </row>
    <row r="8" spans="1:5" x14ac:dyDescent="0.25">
      <c r="A8">
        <v>2</v>
      </c>
      <c r="B8" s="90" t="s">
        <v>395</v>
      </c>
      <c r="C8" s="289">
        <f>'(2) Balance Sheet'!C39-'(2) Balance Sheet'!C74</f>
        <v>0</v>
      </c>
    </row>
    <row r="9" spans="1:5" x14ac:dyDescent="0.25">
      <c r="A9">
        <v>3</v>
      </c>
      <c r="B9" s="90" t="s">
        <v>388</v>
      </c>
      <c r="C9" s="289">
        <f>'(2) Balance Sheet'!B24-'(7) Reinsurance'!G47</f>
        <v>0</v>
      </c>
    </row>
    <row r="10" spans="1:5" x14ac:dyDescent="0.25">
      <c r="A10">
        <v>4</v>
      </c>
      <c r="B10" s="90" t="s">
        <v>389</v>
      </c>
      <c r="C10" s="289">
        <f>'(2) Balance Sheet'!B72-'(3) Income Statement'!B45</f>
        <v>0</v>
      </c>
    </row>
    <row r="11" spans="1:5" x14ac:dyDescent="0.25">
      <c r="A11">
        <v>5</v>
      </c>
      <c r="B11" s="90" t="s">
        <v>390</v>
      </c>
      <c r="C11" s="289">
        <f>'(2) Balance Sheet'!C72-'(3) Income Statement'!C45</f>
        <v>0</v>
      </c>
    </row>
    <row r="12" spans="1:5" x14ac:dyDescent="0.25">
      <c r="A12">
        <v>6</v>
      </c>
      <c r="B12" s="90" t="s">
        <v>391</v>
      </c>
      <c r="C12" s="289">
        <f>'(2) Balance Sheet'!C72-'(3) Income Statement'!B34</f>
        <v>0</v>
      </c>
    </row>
    <row r="13" spans="1:5" x14ac:dyDescent="0.25">
      <c r="A13">
        <v>7</v>
      </c>
      <c r="B13" s="90" t="s">
        <v>392</v>
      </c>
      <c r="C13" s="289">
        <f>'(3) Income Statement'!B12-'(6) Premium Schedule'!O30</f>
        <v>0</v>
      </c>
    </row>
    <row r="14" spans="1:5" x14ac:dyDescent="0.25">
      <c r="A14">
        <v>8</v>
      </c>
      <c r="B14" s="90" t="s">
        <v>393</v>
      </c>
      <c r="C14" s="289">
        <f>'(3) Income Statement'!B18-'(9) Loss &amp; LAE Paid &amp; Incurred'!N34</f>
        <v>0</v>
      </c>
    </row>
    <row r="15" spans="1:5" x14ac:dyDescent="0.25">
      <c r="A15">
        <v>9</v>
      </c>
      <c r="B15" s="90" t="s">
        <v>394</v>
      </c>
      <c r="C15" s="289">
        <f>'(3) Income Statement'!B19-'(9) Loss &amp; LAE Paid &amp; Incurred'!N63</f>
        <v>0</v>
      </c>
    </row>
    <row r="16" spans="1:5" x14ac:dyDescent="0.25">
      <c r="A16">
        <v>10</v>
      </c>
      <c r="B16" s="90" t="s">
        <v>397</v>
      </c>
      <c r="C16" s="289">
        <f>'(7) Reinsurance'!F47-'(6) Premium Schedule'!M30</f>
        <v>0</v>
      </c>
    </row>
    <row r="17" spans="1:3" x14ac:dyDescent="0.25">
      <c r="A17">
        <v>11</v>
      </c>
      <c r="B17" s="90" t="s">
        <v>371</v>
      </c>
      <c r="C17" s="289">
        <f>'(6) Premium Schedule'!I30+'(6) Premium Schedule'!J30-'(7) Reinsurance'!F25</f>
        <v>0</v>
      </c>
    </row>
    <row r="18" spans="1:3" x14ac:dyDescent="0.25">
      <c r="A18">
        <v>12</v>
      </c>
      <c r="B18" s="90" t="s">
        <v>372</v>
      </c>
      <c r="C18" s="289">
        <f>'(8) Unpaid Losses &amp; LAE'!M16-'(9) Loss &amp; LAE Paid &amp; Incurred'!L16</f>
        <v>0</v>
      </c>
    </row>
    <row r="19" spans="1:3" x14ac:dyDescent="0.25">
      <c r="A19">
        <v>13</v>
      </c>
      <c r="B19" s="90" t="s">
        <v>373</v>
      </c>
      <c r="C19" s="289">
        <f>'(8) Unpaid Losses &amp; LAE'!M45-'(9) Loss &amp; LAE Paid &amp; Incurred'!L45</f>
        <v>0</v>
      </c>
    </row>
    <row r="20" spans="1:3" x14ac:dyDescent="0.25">
      <c r="A20">
        <v>14</v>
      </c>
      <c r="B20" s="90" t="s">
        <v>398</v>
      </c>
      <c r="C20" s="289">
        <f>'(8) Unpaid Losses &amp; LAE'!M17-'(9) Loss &amp; LAE Paid &amp; Incurred'!L17</f>
        <v>0</v>
      </c>
    </row>
    <row r="21" spans="1:3" x14ac:dyDescent="0.25">
      <c r="A21">
        <v>15</v>
      </c>
      <c r="B21" s="90" t="s">
        <v>401</v>
      </c>
      <c r="C21" s="289">
        <f>'(8) Unpaid Losses &amp; LAE'!M46-'(9) Loss &amp; LAE Paid &amp; Incurred'!L46</f>
        <v>0</v>
      </c>
    </row>
    <row r="22" spans="1:3" x14ac:dyDescent="0.25">
      <c r="A22">
        <v>16</v>
      </c>
      <c r="B22" s="90" t="s">
        <v>374</v>
      </c>
      <c r="C22" s="289">
        <f>'(8) Unpaid Losses &amp; LAE'!M18-'(9) Loss &amp; LAE Paid &amp; Incurred'!L18</f>
        <v>0</v>
      </c>
    </row>
    <row r="23" spans="1:3" x14ac:dyDescent="0.25">
      <c r="A23">
        <v>17</v>
      </c>
      <c r="B23" s="90" t="s">
        <v>402</v>
      </c>
      <c r="C23" s="289">
        <f>'(8) Unpaid Losses &amp; LAE'!M47-'(9) Loss &amp; LAE Paid &amp; Incurred'!L47</f>
        <v>0</v>
      </c>
    </row>
    <row r="24" spans="1:3" x14ac:dyDescent="0.25">
      <c r="A24">
        <v>18</v>
      </c>
      <c r="B24" s="90" t="s">
        <v>399</v>
      </c>
      <c r="C24" s="289">
        <f>'(8) Unpaid Losses &amp; LAE'!M19-'(9) Loss &amp; LAE Paid &amp; Incurred'!L19</f>
        <v>0</v>
      </c>
    </row>
    <row r="25" spans="1:3" x14ac:dyDescent="0.25">
      <c r="A25">
        <v>19</v>
      </c>
      <c r="B25" s="90" t="s">
        <v>403</v>
      </c>
      <c r="C25" s="289">
        <f>'(8) Unpaid Losses &amp; LAE'!M48-'(9) Loss &amp; LAE Paid &amp; Incurred'!L48</f>
        <v>0</v>
      </c>
    </row>
    <row r="26" spans="1:3" x14ac:dyDescent="0.25">
      <c r="A26">
        <v>20</v>
      </c>
      <c r="B26" s="90" t="s">
        <v>400</v>
      </c>
      <c r="C26" s="289">
        <f>'(8) Unpaid Losses &amp; LAE'!M20-'(9) Loss &amp; LAE Paid &amp; Incurred'!L20</f>
        <v>0</v>
      </c>
    </row>
    <row r="27" spans="1:3" x14ac:dyDescent="0.25">
      <c r="A27">
        <v>21</v>
      </c>
      <c r="B27" s="90" t="s">
        <v>404</v>
      </c>
      <c r="C27" s="289">
        <f>'(8) Unpaid Losses &amp; LAE'!M49-'(9) Loss &amp; LAE Paid &amp; Incurred'!L49</f>
        <v>0</v>
      </c>
    </row>
    <row r="28" spans="1:3" x14ac:dyDescent="0.25">
      <c r="A28">
        <v>22</v>
      </c>
      <c r="B28" s="90" t="s">
        <v>375</v>
      </c>
      <c r="C28" s="289">
        <f>'(8) Unpaid Losses &amp; LAE'!M22-'(9) Loss &amp; LAE Paid &amp; Incurred'!L22</f>
        <v>0</v>
      </c>
    </row>
    <row r="29" spans="1:3" x14ac:dyDescent="0.25">
      <c r="A29">
        <v>23</v>
      </c>
      <c r="B29" s="90" t="s">
        <v>405</v>
      </c>
      <c r="C29" s="289">
        <f>'(8) Unpaid Losses &amp; LAE'!M51-'(9) Loss &amp; LAE Paid &amp; Incurred'!L51</f>
        <v>0</v>
      </c>
    </row>
    <row r="30" spans="1:3" x14ac:dyDescent="0.25">
      <c r="A30">
        <v>24</v>
      </c>
      <c r="B30" s="90" t="s">
        <v>376</v>
      </c>
      <c r="C30" s="289">
        <f>'(8) Unpaid Losses &amp; LAE'!M23-'(9) Loss &amp; LAE Paid &amp; Incurred'!L23</f>
        <v>0</v>
      </c>
    </row>
    <row r="31" spans="1:3" x14ac:dyDescent="0.25">
      <c r="A31">
        <v>25</v>
      </c>
      <c r="B31" s="90" t="s">
        <v>406</v>
      </c>
      <c r="C31" s="289">
        <f>'(8) Unpaid Losses &amp; LAE'!M52-'(9) Loss &amp; LAE Paid &amp; Incurred'!L52</f>
        <v>0</v>
      </c>
    </row>
    <row r="32" spans="1:3" x14ac:dyDescent="0.25">
      <c r="A32">
        <v>26</v>
      </c>
      <c r="B32" s="90" t="s">
        <v>377</v>
      </c>
      <c r="C32" s="289">
        <f>'(8) Unpaid Losses &amp; LAE'!M24-'(9) Loss &amp; LAE Paid &amp; Incurred'!L24</f>
        <v>0</v>
      </c>
    </row>
    <row r="33" spans="1:3" x14ac:dyDescent="0.25">
      <c r="A33">
        <v>27</v>
      </c>
      <c r="B33" s="90" t="s">
        <v>407</v>
      </c>
      <c r="C33" s="289">
        <f>'(8) Unpaid Losses &amp; LAE'!M53-'(9) Loss &amp; LAE Paid &amp; Incurred'!L53</f>
        <v>0</v>
      </c>
    </row>
    <row r="34" spans="1:3" x14ac:dyDescent="0.25">
      <c r="A34">
        <v>28</v>
      </c>
      <c r="B34" s="90" t="s">
        <v>378</v>
      </c>
      <c r="C34" s="289">
        <f>'(8) Unpaid Losses &amp; LAE'!M25-'(9) Loss &amp; LAE Paid &amp; Incurred'!L25</f>
        <v>0</v>
      </c>
    </row>
    <row r="35" spans="1:3" x14ac:dyDescent="0.25">
      <c r="A35">
        <v>29</v>
      </c>
      <c r="B35" s="90" t="s">
        <v>408</v>
      </c>
      <c r="C35" s="289">
        <f>'(8) Unpaid Losses &amp; LAE'!M54-'(9) Loss &amp; LAE Paid &amp; Incurred'!L54</f>
        <v>0</v>
      </c>
    </row>
    <row r="36" spans="1:3" x14ac:dyDescent="0.25">
      <c r="A36">
        <v>30</v>
      </c>
      <c r="B36" s="90" t="s">
        <v>379</v>
      </c>
      <c r="C36" s="289">
        <f>'(8) Unpaid Losses &amp; LAE'!M26-'(9) Loss &amp; LAE Paid &amp; Incurred'!L26</f>
        <v>0</v>
      </c>
    </row>
    <row r="37" spans="1:3" x14ac:dyDescent="0.25">
      <c r="A37">
        <v>31</v>
      </c>
      <c r="B37" s="90" t="s">
        <v>409</v>
      </c>
      <c r="C37" s="289">
        <f>'(8) Unpaid Losses &amp; LAE'!M55-'(9) Loss &amp; LAE Paid &amp; Incurred'!L55</f>
        <v>0</v>
      </c>
    </row>
    <row r="38" spans="1:3" x14ac:dyDescent="0.25">
      <c r="A38">
        <v>32</v>
      </c>
      <c r="B38" s="90" t="s">
        <v>380</v>
      </c>
      <c r="C38" s="289">
        <f>'(8) Unpaid Losses &amp; LAE'!M27-'(9) Loss &amp; LAE Paid &amp; Incurred'!L27</f>
        <v>0</v>
      </c>
    </row>
    <row r="39" spans="1:3" x14ac:dyDescent="0.25">
      <c r="A39">
        <v>33</v>
      </c>
      <c r="B39" s="90" t="s">
        <v>410</v>
      </c>
      <c r="C39" s="289">
        <f>'(8) Unpaid Losses &amp; LAE'!M56-'(9) Loss &amp; LAE Paid &amp; Incurred'!L56</f>
        <v>0</v>
      </c>
    </row>
    <row r="40" spans="1:3" x14ac:dyDescent="0.25">
      <c r="A40">
        <v>34</v>
      </c>
      <c r="B40" s="90" t="s">
        <v>381</v>
      </c>
      <c r="C40" s="289">
        <f>'(8) Unpaid Losses &amp; LAE'!M28-'(9) Loss &amp; LAE Paid &amp; Incurred'!L28</f>
        <v>0</v>
      </c>
    </row>
    <row r="41" spans="1:3" x14ac:dyDescent="0.25">
      <c r="A41">
        <v>35</v>
      </c>
      <c r="B41" s="90" t="s">
        <v>411</v>
      </c>
      <c r="C41" s="289">
        <f>'(8) Unpaid Losses &amp; LAE'!M57-'(9) Loss &amp; LAE Paid &amp; Incurred'!L5</f>
        <v>0</v>
      </c>
    </row>
    <row r="42" spans="1:3" x14ac:dyDescent="0.25">
      <c r="A42">
        <v>36</v>
      </c>
      <c r="B42" s="90" t="s">
        <v>382</v>
      </c>
      <c r="C42" s="289">
        <f>'(8) Unpaid Losses &amp; LAE'!M29-'(9) Loss &amp; LAE Paid &amp; Incurred'!L29</f>
        <v>0</v>
      </c>
    </row>
    <row r="43" spans="1:3" x14ac:dyDescent="0.25">
      <c r="A43">
        <v>37</v>
      </c>
      <c r="B43" s="90" t="s">
        <v>412</v>
      </c>
      <c r="C43" s="289">
        <f>'(8) Unpaid Losses &amp; LAE'!M58-'(9) Loss &amp; LAE Paid &amp; Incurred'!L58</f>
        <v>0</v>
      </c>
    </row>
    <row r="44" spans="1:3" x14ac:dyDescent="0.25">
      <c r="A44">
        <v>38</v>
      </c>
      <c r="B44" s="90" t="s">
        <v>383</v>
      </c>
      <c r="C44" s="289">
        <f>'(8) Unpaid Losses &amp; LAE'!M30-'(9) Loss &amp; LAE Paid &amp; Incurred'!L30</f>
        <v>0</v>
      </c>
    </row>
    <row r="45" spans="1:3" x14ac:dyDescent="0.25">
      <c r="A45">
        <v>39</v>
      </c>
      <c r="B45" s="90" t="s">
        <v>413</v>
      </c>
      <c r="C45" s="289">
        <f>'(8) Unpaid Losses &amp; LAE'!M59-'(9) Loss &amp; LAE Paid &amp; Incurred'!L59</f>
        <v>0</v>
      </c>
    </row>
    <row r="46" spans="1:3" x14ac:dyDescent="0.25">
      <c r="A46">
        <v>40</v>
      </c>
      <c r="B46" s="90" t="s">
        <v>384</v>
      </c>
      <c r="C46" s="289">
        <f>'(8) Unpaid Losses &amp; LAE'!M31-'(9) Loss &amp; LAE Paid &amp; Incurred'!L31</f>
        <v>0</v>
      </c>
    </row>
    <row r="47" spans="1:3" x14ac:dyDescent="0.25">
      <c r="A47">
        <v>41</v>
      </c>
      <c r="B47" s="90" t="s">
        <v>414</v>
      </c>
      <c r="C47" s="289">
        <f>'(8) Unpaid Losses &amp; LAE'!M60-'(9) Loss &amp; LAE Paid &amp; Incurred'!L60</f>
        <v>0</v>
      </c>
    </row>
    <row r="48" spans="1:3" x14ac:dyDescent="0.25">
      <c r="A48">
        <v>42</v>
      </c>
      <c r="B48" s="90" t="s">
        <v>385</v>
      </c>
      <c r="C48" s="289">
        <f>'(8) Unpaid Losses &amp; LAE'!M32-'(9) Loss &amp; LAE Paid &amp; Incurred'!L32</f>
        <v>0</v>
      </c>
    </row>
    <row r="49" spans="1:3" x14ac:dyDescent="0.25">
      <c r="A49">
        <v>43</v>
      </c>
      <c r="B49" s="90" t="s">
        <v>415</v>
      </c>
      <c r="C49" s="289">
        <f>'(8) Unpaid Losses &amp; LAE'!M61-'(9) Loss &amp; LAE Paid &amp; Incurred'!L61</f>
        <v>0</v>
      </c>
    </row>
    <row r="50" spans="1:3" x14ac:dyDescent="0.25">
      <c r="A50">
        <v>44</v>
      </c>
      <c r="B50" s="90" t="s">
        <v>386</v>
      </c>
      <c r="C50" s="289">
        <f>'(8) Unpaid Losses &amp; LAE'!M33-'(9) Loss &amp; LAE Paid &amp; Incurred'!L33</f>
        <v>0</v>
      </c>
    </row>
    <row r="51" spans="1:3" x14ac:dyDescent="0.25">
      <c r="A51">
        <v>45</v>
      </c>
      <c r="B51" s="91" t="s">
        <v>416</v>
      </c>
      <c r="C51" s="290">
        <f>'(8) Unpaid Losses &amp; LAE'!M62-'(9) Loss &amp; LAE Paid &amp; Incurred'!L62</f>
        <v>0</v>
      </c>
    </row>
  </sheetData>
  <sheetProtection algorithmName="SHA-512" hashValue="7NFJpTZVRhmzuumXaGYkpTu2V68g3beNgdX/0zCr3Na7KTIHz2aYGx/FNSozfxgG+Q1usToENg+tprUHAodCFg==" saltValue="uZY7Hx1DP2UBwp2hUWK/zA==" spinCount="100000" sheet="1" objects="1" scenarios="1"/>
  <pageMargins left="0.7" right="0.7" top="0.75" bottom="0.75" header="0.3" footer="0.3"/>
  <pageSetup paperSize="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BDFFD-A240-4EA2-9B27-14F247EF7D48}">
  <sheetPr codeName="Sheet2">
    <pageSetUpPr fitToPage="1"/>
  </sheetPr>
  <dimension ref="A1:H75"/>
  <sheetViews>
    <sheetView topLeftCell="A45" workbookViewId="0">
      <selection activeCell="H62" sqref="H62"/>
    </sheetView>
  </sheetViews>
  <sheetFormatPr defaultRowHeight="15.75" x14ac:dyDescent="0.25"/>
  <cols>
    <col min="1" max="1" width="55.28515625" style="291" customWidth="1"/>
    <col min="2" max="3" width="20.42578125" style="291" bestFit="1" customWidth="1"/>
    <col min="4" max="256" width="9.140625" style="291"/>
    <col min="257" max="257" width="55.28515625" style="291" customWidth="1"/>
    <col min="258" max="259" width="20.42578125" style="291" bestFit="1" customWidth="1"/>
    <col min="260" max="512" width="9.140625" style="291"/>
    <col min="513" max="513" width="55.28515625" style="291" customWidth="1"/>
    <col min="514" max="515" width="20.42578125" style="291" bestFit="1" customWidth="1"/>
    <col min="516" max="768" width="9.140625" style="291"/>
    <col min="769" max="769" width="55.28515625" style="291" customWidth="1"/>
    <col min="770" max="771" width="20.42578125" style="291" bestFit="1" customWidth="1"/>
    <col min="772" max="1024" width="9.140625" style="291"/>
    <col min="1025" max="1025" width="55.28515625" style="291" customWidth="1"/>
    <col min="1026" max="1027" width="20.42578125" style="291" bestFit="1" customWidth="1"/>
    <col min="1028" max="1280" width="9.140625" style="291"/>
    <col min="1281" max="1281" width="55.28515625" style="291" customWidth="1"/>
    <col min="1282" max="1283" width="20.42578125" style="291" bestFit="1" customWidth="1"/>
    <col min="1284" max="1536" width="9.140625" style="291"/>
    <col min="1537" max="1537" width="55.28515625" style="291" customWidth="1"/>
    <col min="1538" max="1539" width="20.42578125" style="291" bestFit="1" customWidth="1"/>
    <col min="1540" max="1792" width="9.140625" style="291"/>
    <col min="1793" max="1793" width="55.28515625" style="291" customWidth="1"/>
    <col min="1794" max="1795" width="20.42578125" style="291" bestFit="1" customWidth="1"/>
    <col min="1796" max="2048" width="9.140625" style="291"/>
    <col min="2049" max="2049" width="55.28515625" style="291" customWidth="1"/>
    <col min="2050" max="2051" width="20.42578125" style="291" bestFit="1" customWidth="1"/>
    <col min="2052" max="2304" width="9.140625" style="291"/>
    <col min="2305" max="2305" width="55.28515625" style="291" customWidth="1"/>
    <col min="2306" max="2307" width="20.42578125" style="291" bestFit="1" customWidth="1"/>
    <col min="2308" max="2560" width="9.140625" style="291"/>
    <col min="2561" max="2561" width="55.28515625" style="291" customWidth="1"/>
    <col min="2562" max="2563" width="20.42578125" style="291" bestFit="1" customWidth="1"/>
    <col min="2564" max="2816" width="9.140625" style="291"/>
    <col min="2817" max="2817" width="55.28515625" style="291" customWidth="1"/>
    <col min="2818" max="2819" width="20.42578125" style="291" bestFit="1" customWidth="1"/>
    <col min="2820" max="3072" width="9.140625" style="291"/>
    <col min="3073" max="3073" width="55.28515625" style="291" customWidth="1"/>
    <col min="3074" max="3075" width="20.42578125" style="291" bestFit="1" customWidth="1"/>
    <col min="3076" max="3328" width="9.140625" style="291"/>
    <col min="3329" max="3329" width="55.28515625" style="291" customWidth="1"/>
    <col min="3330" max="3331" width="20.42578125" style="291" bestFit="1" customWidth="1"/>
    <col min="3332" max="3584" width="9.140625" style="291"/>
    <col min="3585" max="3585" width="55.28515625" style="291" customWidth="1"/>
    <col min="3586" max="3587" width="20.42578125" style="291" bestFit="1" customWidth="1"/>
    <col min="3588" max="3840" width="9.140625" style="291"/>
    <col min="3841" max="3841" width="55.28515625" style="291" customWidth="1"/>
    <col min="3842" max="3843" width="20.42578125" style="291" bestFit="1" customWidth="1"/>
    <col min="3844" max="4096" width="9.140625" style="291"/>
    <col min="4097" max="4097" width="55.28515625" style="291" customWidth="1"/>
    <col min="4098" max="4099" width="20.42578125" style="291" bestFit="1" customWidth="1"/>
    <col min="4100" max="4352" width="9.140625" style="291"/>
    <col min="4353" max="4353" width="55.28515625" style="291" customWidth="1"/>
    <col min="4354" max="4355" width="20.42578125" style="291" bestFit="1" customWidth="1"/>
    <col min="4356" max="4608" width="9.140625" style="291"/>
    <col min="4609" max="4609" width="55.28515625" style="291" customWidth="1"/>
    <col min="4610" max="4611" width="20.42578125" style="291" bestFit="1" customWidth="1"/>
    <col min="4612" max="4864" width="9.140625" style="291"/>
    <col min="4865" max="4865" width="55.28515625" style="291" customWidth="1"/>
    <col min="4866" max="4867" width="20.42578125" style="291" bestFit="1" customWidth="1"/>
    <col min="4868" max="5120" width="9.140625" style="291"/>
    <col min="5121" max="5121" width="55.28515625" style="291" customWidth="1"/>
    <col min="5122" max="5123" width="20.42578125" style="291" bestFit="1" customWidth="1"/>
    <col min="5124" max="5376" width="9.140625" style="291"/>
    <col min="5377" max="5377" width="55.28515625" style="291" customWidth="1"/>
    <col min="5378" max="5379" width="20.42578125" style="291" bestFit="1" customWidth="1"/>
    <col min="5380" max="5632" width="9.140625" style="291"/>
    <col min="5633" max="5633" width="55.28515625" style="291" customWidth="1"/>
    <col min="5634" max="5635" width="20.42578125" style="291" bestFit="1" customWidth="1"/>
    <col min="5636" max="5888" width="9.140625" style="291"/>
    <col min="5889" max="5889" width="55.28515625" style="291" customWidth="1"/>
    <col min="5890" max="5891" width="20.42578125" style="291" bestFit="1" customWidth="1"/>
    <col min="5892" max="6144" width="9.140625" style="291"/>
    <col min="6145" max="6145" width="55.28515625" style="291" customWidth="1"/>
    <col min="6146" max="6147" width="20.42578125" style="291" bestFit="1" customWidth="1"/>
    <col min="6148" max="6400" width="9.140625" style="291"/>
    <col min="6401" max="6401" width="55.28515625" style="291" customWidth="1"/>
    <col min="6402" max="6403" width="20.42578125" style="291" bestFit="1" customWidth="1"/>
    <col min="6404" max="6656" width="9.140625" style="291"/>
    <col min="6657" max="6657" width="55.28515625" style="291" customWidth="1"/>
    <col min="6658" max="6659" width="20.42578125" style="291" bestFit="1" customWidth="1"/>
    <col min="6660" max="6912" width="9.140625" style="291"/>
    <col min="6913" max="6913" width="55.28515625" style="291" customWidth="1"/>
    <col min="6914" max="6915" width="20.42578125" style="291" bestFit="1" customWidth="1"/>
    <col min="6916" max="7168" width="9.140625" style="291"/>
    <col min="7169" max="7169" width="55.28515625" style="291" customWidth="1"/>
    <col min="7170" max="7171" width="20.42578125" style="291" bestFit="1" customWidth="1"/>
    <col min="7172" max="7424" width="9.140625" style="291"/>
    <col min="7425" max="7425" width="55.28515625" style="291" customWidth="1"/>
    <col min="7426" max="7427" width="20.42578125" style="291" bestFit="1" customWidth="1"/>
    <col min="7428" max="7680" width="9.140625" style="291"/>
    <col min="7681" max="7681" width="55.28515625" style="291" customWidth="1"/>
    <col min="7682" max="7683" width="20.42578125" style="291" bestFit="1" customWidth="1"/>
    <col min="7684" max="7936" width="9.140625" style="291"/>
    <col min="7937" max="7937" width="55.28515625" style="291" customWidth="1"/>
    <col min="7938" max="7939" width="20.42578125" style="291" bestFit="1" customWidth="1"/>
    <col min="7940" max="8192" width="9.140625" style="291"/>
    <col min="8193" max="8193" width="55.28515625" style="291" customWidth="1"/>
    <col min="8194" max="8195" width="20.42578125" style="291" bestFit="1" customWidth="1"/>
    <col min="8196" max="8448" width="9.140625" style="291"/>
    <col min="8449" max="8449" width="55.28515625" style="291" customWidth="1"/>
    <col min="8450" max="8451" width="20.42578125" style="291" bestFit="1" customWidth="1"/>
    <col min="8452" max="8704" width="9.140625" style="291"/>
    <col min="8705" max="8705" width="55.28515625" style="291" customWidth="1"/>
    <col min="8706" max="8707" width="20.42578125" style="291" bestFit="1" customWidth="1"/>
    <col min="8708" max="8960" width="9.140625" style="291"/>
    <col min="8961" max="8961" width="55.28515625" style="291" customWidth="1"/>
    <col min="8962" max="8963" width="20.42578125" style="291" bestFit="1" customWidth="1"/>
    <col min="8964" max="9216" width="9.140625" style="291"/>
    <col min="9217" max="9217" width="55.28515625" style="291" customWidth="1"/>
    <col min="9218" max="9219" width="20.42578125" style="291" bestFit="1" customWidth="1"/>
    <col min="9220" max="9472" width="9.140625" style="291"/>
    <col min="9473" max="9473" width="55.28515625" style="291" customWidth="1"/>
    <col min="9474" max="9475" width="20.42578125" style="291" bestFit="1" customWidth="1"/>
    <col min="9476" max="9728" width="9.140625" style="291"/>
    <col min="9729" max="9729" width="55.28515625" style="291" customWidth="1"/>
    <col min="9730" max="9731" width="20.42578125" style="291" bestFit="1" customWidth="1"/>
    <col min="9732" max="9984" width="9.140625" style="291"/>
    <col min="9985" max="9985" width="55.28515625" style="291" customWidth="1"/>
    <col min="9986" max="9987" width="20.42578125" style="291" bestFit="1" customWidth="1"/>
    <col min="9988" max="10240" width="9.140625" style="291"/>
    <col min="10241" max="10241" width="55.28515625" style="291" customWidth="1"/>
    <col min="10242" max="10243" width="20.42578125" style="291" bestFit="1" customWidth="1"/>
    <col min="10244" max="10496" width="9.140625" style="291"/>
    <col min="10497" max="10497" width="55.28515625" style="291" customWidth="1"/>
    <col min="10498" max="10499" width="20.42578125" style="291" bestFit="1" customWidth="1"/>
    <col min="10500" max="10752" width="9.140625" style="291"/>
    <col min="10753" max="10753" width="55.28515625" style="291" customWidth="1"/>
    <col min="10754" max="10755" width="20.42578125" style="291" bestFit="1" customWidth="1"/>
    <col min="10756" max="11008" width="9.140625" style="291"/>
    <col min="11009" max="11009" width="55.28515625" style="291" customWidth="1"/>
    <col min="11010" max="11011" width="20.42578125" style="291" bestFit="1" customWidth="1"/>
    <col min="11012" max="11264" width="9.140625" style="291"/>
    <col min="11265" max="11265" width="55.28515625" style="291" customWidth="1"/>
    <col min="11266" max="11267" width="20.42578125" style="291" bestFit="1" customWidth="1"/>
    <col min="11268" max="11520" width="9.140625" style="291"/>
    <col min="11521" max="11521" width="55.28515625" style="291" customWidth="1"/>
    <col min="11522" max="11523" width="20.42578125" style="291" bestFit="1" customWidth="1"/>
    <col min="11524" max="11776" width="9.140625" style="291"/>
    <col min="11777" max="11777" width="55.28515625" style="291" customWidth="1"/>
    <col min="11778" max="11779" width="20.42578125" style="291" bestFit="1" customWidth="1"/>
    <col min="11780" max="12032" width="9.140625" style="291"/>
    <col min="12033" max="12033" width="55.28515625" style="291" customWidth="1"/>
    <col min="12034" max="12035" width="20.42578125" style="291" bestFit="1" customWidth="1"/>
    <col min="12036" max="12288" width="9.140625" style="291"/>
    <col min="12289" max="12289" width="55.28515625" style="291" customWidth="1"/>
    <col min="12290" max="12291" width="20.42578125" style="291" bestFit="1" customWidth="1"/>
    <col min="12292" max="12544" width="9.140625" style="291"/>
    <col min="12545" max="12545" width="55.28515625" style="291" customWidth="1"/>
    <col min="12546" max="12547" width="20.42578125" style="291" bestFit="1" customWidth="1"/>
    <col min="12548" max="12800" width="9.140625" style="291"/>
    <col min="12801" max="12801" width="55.28515625" style="291" customWidth="1"/>
    <col min="12802" max="12803" width="20.42578125" style="291" bestFit="1" customWidth="1"/>
    <col min="12804" max="13056" width="9.140625" style="291"/>
    <col min="13057" max="13057" width="55.28515625" style="291" customWidth="1"/>
    <col min="13058" max="13059" width="20.42578125" style="291" bestFit="1" customWidth="1"/>
    <col min="13060" max="13312" width="9.140625" style="291"/>
    <col min="13313" max="13313" width="55.28515625" style="291" customWidth="1"/>
    <col min="13314" max="13315" width="20.42578125" style="291" bestFit="1" customWidth="1"/>
    <col min="13316" max="13568" width="9.140625" style="291"/>
    <col min="13569" max="13569" width="55.28515625" style="291" customWidth="1"/>
    <col min="13570" max="13571" width="20.42578125" style="291" bestFit="1" customWidth="1"/>
    <col min="13572" max="13824" width="9.140625" style="291"/>
    <col min="13825" max="13825" width="55.28515625" style="291" customWidth="1"/>
    <col min="13826" max="13827" width="20.42578125" style="291" bestFit="1" customWidth="1"/>
    <col min="13828" max="14080" width="9.140625" style="291"/>
    <col min="14081" max="14081" width="55.28515625" style="291" customWidth="1"/>
    <col min="14082" max="14083" width="20.42578125" style="291" bestFit="1" customWidth="1"/>
    <col min="14084" max="14336" width="9.140625" style="291"/>
    <col min="14337" max="14337" width="55.28515625" style="291" customWidth="1"/>
    <col min="14338" max="14339" width="20.42578125" style="291" bestFit="1" customWidth="1"/>
    <col min="14340" max="14592" width="9.140625" style="291"/>
    <col min="14593" max="14593" width="55.28515625" style="291" customWidth="1"/>
    <col min="14594" max="14595" width="20.42578125" style="291" bestFit="1" customWidth="1"/>
    <col min="14596" max="14848" width="9.140625" style="291"/>
    <col min="14849" max="14849" width="55.28515625" style="291" customWidth="1"/>
    <col min="14850" max="14851" width="20.42578125" style="291" bestFit="1" customWidth="1"/>
    <col min="14852" max="15104" width="9.140625" style="291"/>
    <col min="15105" max="15105" width="55.28515625" style="291" customWidth="1"/>
    <col min="15106" max="15107" width="20.42578125" style="291" bestFit="1" customWidth="1"/>
    <col min="15108" max="15360" width="9.140625" style="291"/>
    <col min="15361" max="15361" width="55.28515625" style="291" customWidth="1"/>
    <col min="15362" max="15363" width="20.42578125" style="291" bestFit="1" customWidth="1"/>
    <col min="15364" max="15616" width="9.140625" style="291"/>
    <col min="15617" max="15617" width="55.28515625" style="291" customWidth="1"/>
    <col min="15618" max="15619" width="20.42578125" style="291" bestFit="1" customWidth="1"/>
    <col min="15620" max="15872" width="9.140625" style="291"/>
    <col min="15873" max="15873" width="55.28515625" style="291" customWidth="1"/>
    <col min="15874" max="15875" width="20.42578125" style="291" bestFit="1" customWidth="1"/>
    <col min="15876" max="16128" width="9.140625" style="291"/>
    <col min="16129" max="16129" width="55.28515625" style="291" customWidth="1"/>
    <col min="16130" max="16131" width="20.42578125" style="291" bestFit="1" customWidth="1"/>
    <col min="16132" max="16384" width="9.140625" style="291"/>
  </cols>
  <sheetData>
    <row r="1" spans="1:4" ht="26.25" x14ac:dyDescent="0.4">
      <c r="A1" s="2" t="s">
        <v>221</v>
      </c>
      <c r="B1" s="120"/>
      <c r="C1" s="1" t="s">
        <v>20</v>
      </c>
    </row>
    <row r="2" spans="1:4" x14ac:dyDescent="0.25">
      <c r="A2" s="96">
        <f>JURAT!F12</f>
        <v>0</v>
      </c>
      <c r="B2" s="198"/>
      <c r="C2" s="1"/>
    </row>
    <row r="3" spans="1:4" x14ac:dyDescent="0.25">
      <c r="A3" s="97">
        <f>JURAT!F14</f>
        <v>0</v>
      </c>
      <c r="B3" s="124"/>
      <c r="C3" s="124"/>
    </row>
    <row r="4" spans="1:4" ht="18.75" x14ac:dyDescent="0.3">
      <c r="A4" s="362" t="s">
        <v>21</v>
      </c>
      <c r="B4" s="363"/>
      <c r="C4" s="364"/>
    </row>
    <row r="5" spans="1:4" x14ac:dyDescent="0.25">
      <c r="A5" s="359" t="s">
        <v>22</v>
      </c>
      <c r="B5" s="360"/>
      <c r="C5" s="361"/>
    </row>
    <row r="6" spans="1:4" x14ac:dyDescent="0.25">
      <c r="A6" s="292"/>
      <c r="B6" s="98">
        <f>JURAT!F11</f>
        <v>0</v>
      </c>
      <c r="C6" s="98">
        <f>DATE(YEAR(B6)-1,MONTH(B6),DAY(B6))</f>
        <v>693597</v>
      </c>
    </row>
    <row r="7" spans="1:4" x14ac:dyDescent="0.25">
      <c r="A7" s="292"/>
      <c r="B7" s="293" t="s">
        <v>23</v>
      </c>
      <c r="C7" s="293" t="s">
        <v>24</v>
      </c>
    </row>
    <row r="8" spans="1:4" x14ac:dyDescent="0.25">
      <c r="A8" s="294" t="s">
        <v>25</v>
      </c>
      <c r="B8" s="4">
        <v>0</v>
      </c>
      <c r="C8" s="3">
        <v>0</v>
      </c>
      <c r="D8" s="297"/>
    </row>
    <row r="9" spans="1:4" x14ac:dyDescent="0.25">
      <c r="A9" s="294" t="s">
        <v>26</v>
      </c>
      <c r="B9" s="4">
        <v>0</v>
      </c>
      <c r="C9" s="3">
        <v>0</v>
      </c>
      <c r="D9" s="297"/>
    </row>
    <row r="10" spans="1:4" x14ac:dyDescent="0.25">
      <c r="A10" s="294" t="s">
        <v>27</v>
      </c>
      <c r="B10" s="4">
        <v>0</v>
      </c>
      <c r="C10" s="3">
        <v>0</v>
      </c>
      <c r="D10" s="297"/>
    </row>
    <row r="11" spans="1:4" x14ac:dyDescent="0.25">
      <c r="A11" s="294" t="s">
        <v>28</v>
      </c>
      <c r="B11" s="4">
        <v>0</v>
      </c>
      <c r="C11" s="3">
        <v>0</v>
      </c>
      <c r="D11" s="297"/>
    </row>
    <row r="12" spans="1:4" x14ac:dyDescent="0.25">
      <c r="A12" s="298" t="s">
        <v>29</v>
      </c>
      <c r="B12" s="99">
        <f>SUM(B8:B11)</f>
        <v>0</v>
      </c>
      <c r="C12" s="100">
        <f>SUM(C8:C11)</f>
        <v>0</v>
      </c>
    </row>
    <row r="13" spans="1:4" x14ac:dyDescent="0.25">
      <c r="A13" s="298"/>
      <c r="B13" s="299"/>
      <c r="C13" s="300"/>
    </row>
    <row r="14" spans="1:4" x14ac:dyDescent="0.25">
      <c r="A14" s="294" t="s">
        <v>30</v>
      </c>
      <c r="B14" s="295" t="s">
        <v>31</v>
      </c>
      <c r="C14" s="296" t="s">
        <v>31</v>
      </c>
    </row>
    <row r="15" spans="1:4" x14ac:dyDescent="0.25">
      <c r="A15" s="612" t="s">
        <v>32</v>
      </c>
      <c r="B15" s="4">
        <v>0</v>
      </c>
      <c r="C15" s="3">
        <v>0</v>
      </c>
      <c r="D15" s="297" t="s">
        <v>168</v>
      </c>
    </row>
    <row r="16" spans="1:4" x14ac:dyDescent="0.25">
      <c r="A16" s="612" t="s">
        <v>33</v>
      </c>
      <c r="B16" s="4">
        <v>0</v>
      </c>
      <c r="C16" s="3">
        <v>0</v>
      </c>
      <c r="D16" s="297" t="s">
        <v>168</v>
      </c>
    </row>
    <row r="17" spans="1:3" x14ac:dyDescent="0.25">
      <c r="A17" s="298" t="s">
        <v>34</v>
      </c>
      <c r="B17" s="101">
        <f>+B12+B15+B16</f>
        <v>0</v>
      </c>
      <c r="C17" s="102">
        <f>+C12+C15+C16</f>
        <v>0</v>
      </c>
    </row>
    <row r="18" spans="1:3" x14ac:dyDescent="0.25">
      <c r="A18" s="294"/>
      <c r="B18" s="295"/>
      <c r="C18" s="296"/>
    </row>
    <row r="19" spans="1:3" x14ac:dyDescent="0.25">
      <c r="A19" s="294" t="s">
        <v>35</v>
      </c>
      <c r="B19" s="4">
        <v>0</v>
      </c>
      <c r="C19" s="3">
        <v>0</v>
      </c>
    </row>
    <row r="20" spans="1:3" x14ac:dyDescent="0.25">
      <c r="A20" s="294" t="s">
        <v>36</v>
      </c>
      <c r="B20" s="4">
        <v>0</v>
      </c>
      <c r="C20" s="3">
        <v>0</v>
      </c>
    </row>
    <row r="21" spans="1:3" x14ac:dyDescent="0.25">
      <c r="A21" s="294" t="s">
        <v>37</v>
      </c>
      <c r="B21" s="4">
        <v>0</v>
      </c>
      <c r="C21" s="3">
        <v>0</v>
      </c>
    </row>
    <row r="22" spans="1:3" x14ac:dyDescent="0.25">
      <c r="A22" s="298"/>
      <c r="B22" s="299"/>
      <c r="C22" s="300"/>
    </row>
    <row r="23" spans="1:3" x14ac:dyDescent="0.25">
      <c r="A23" s="294" t="s">
        <v>38</v>
      </c>
      <c r="B23" s="4">
        <v>0</v>
      </c>
      <c r="C23" s="3">
        <v>0</v>
      </c>
    </row>
    <row r="24" spans="1:3" x14ac:dyDescent="0.25">
      <c r="A24" s="294" t="s">
        <v>39</v>
      </c>
      <c r="B24" s="4">
        <v>0</v>
      </c>
      <c r="C24" s="3">
        <v>0</v>
      </c>
    </row>
    <row r="25" spans="1:3" x14ac:dyDescent="0.25">
      <c r="A25" s="298" t="s">
        <v>40</v>
      </c>
      <c r="B25" s="99">
        <f>SUM(B23:B24)</f>
        <v>0</v>
      </c>
      <c r="C25" s="100">
        <f>SUM(C23:C24)</f>
        <v>0</v>
      </c>
    </row>
    <row r="26" spans="1:3" x14ac:dyDescent="0.25">
      <c r="A26" s="298"/>
      <c r="B26" s="299"/>
      <c r="C26" s="300"/>
    </row>
    <row r="27" spans="1:3" x14ac:dyDescent="0.25">
      <c r="A27" s="294" t="s">
        <v>41</v>
      </c>
      <c r="B27" s="4">
        <v>0</v>
      </c>
      <c r="C27" s="3">
        <v>0</v>
      </c>
    </row>
    <row r="28" spans="1:3" x14ac:dyDescent="0.25">
      <c r="A28" s="294" t="s">
        <v>42</v>
      </c>
      <c r="B28" s="4">
        <v>0</v>
      </c>
      <c r="C28" s="3">
        <v>0</v>
      </c>
    </row>
    <row r="29" spans="1:3" x14ac:dyDescent="0.25">
      <c r="A29" s="294" t="s">
        <v>43</v>
      </c>
      <c r="B29" s="4">
        <v>0</v>
      </c>
      <c r="C29" s="3">
        <v>0</v>
      </c>
    </row>
    <row r="30" spans="1:3" x14ac:dyDescent="0.25">
      <c r="A30" s="294" t="s">
        <v>44</v>
      </c>
      <c r="B30" s="4">
        <v>0</v>
      </c>
      <c r="C30" s="3">
        <v>0</v>
      </c>
    </row>
    <row r="31" spans="1:3" x14ac:dyDescent="0.25">
      <c r="A31" s="294" t="s">
        <v>45</v>
      </c>
      <c r="B31" s="4">
        <v>0</v>
      </c>
      <c r="C31" s="3">
        <v>0</v>
      </c>
    </row>
    <row r="32" spans="1:3" x14ac:dyDescent="0.25">
      <c r="A32" s="294" t="s">
        <v>46</v>
      </c>
      <c r="B32" s="4">
        <v>0</v>
      </c>
      <c r="C32" s="3">
        <v>0</v>
      </c>
    </row>
    <row r="33" spans="1:8" x14ac:dyDescent="0.25">
      <c r="A33" s="294" t="s">
        <v>47</v>
      </c>
      <c r="B33" s="4">
        <v>0</v>
      </c>
      <c r="C33" s="3">
        <v>0</v>
      </c>
    </row>
    <row r="34" spans="1:8" x14ac:dyDescent="0.25">
      <c r="A34" s="294" t="s">
        <v>48</v>
      </c>
      <c r="B34" s="295"/>
      <c r="C34" s="296"/>
    </row>
    <row r="35" spans="1:8" x14ac:dyDescent="0.25">
      <c r="A35" s="612" t="s">
        <v>49</v>
      </c>
      <c r="B35" s="4">
        <v>0</v>
      </c>
      <c r="C35" s="3">
        <v>0</v>
      </c>
    </row>
    <row r="36" spans="1:8" x14ac:dyDescent="0.25">
      <c r="A36" s="612" t="s">
        <v>50</v>
      </c>
      <c r="B36" s="4">
        <v>0</v>
      </c>
      <c r="C36" s="3">
        <v>0</v>
      </c>
    </row>
    <row r="37" spans="1:8" x14ac:dyDescent="0.25">
      <c r="A37" s="612" t="s">
        <v>51</v>
      </c>
      <c r="B37" s="4">
        <v>0</v>
      </c>
      <c r="C37" s="3">
        <v>0</v>
      </c>
    </row>
    <row r="38" spans="1:8" x14ac:dyDescent="0.25">
      <c r="A38" s="613" t="s">
        <v>52</v>
      </c>
      <c r="B38" s="5">
        <v>0</v>
      </c>
      <c r="C38" s="6">
        <v>0</v>
      </c>
    </row>
    <row r="39" spans="1:8" ht="16.5" thickBot="1" x14ac:dyDescent="0.3">
      <c r="A39" s="301" t="s">
        <v>53</v>
      </c>
      <c r="B39" s="103">
        <f>B17+SUM(B19:B21)+B25+SUM(B27:B38)</f>
        <v>0</v>
      </c>
      <c r="C39" s="104">
        <f>C17+SUM(C19:C21)+C25+SUM(C27:C38)</f>
        <v>0</v>
      </c>
    </row>
    <row r="40" spans="1:8" ht="16.5" thickTop="1" x14ac:dyDescent="0.25">
      <c r="A40" s="302"/>
      <c r="B40" s="303"/>
      <c r="C40" s="304"/>
    </row>
    <row r="41" spans="1:8" x14ac:dyDescent="0.25">
      <c r="A41" s="365" t="s">
        <v>54</v>
      </c>
      <c r="B41" s="366"/>
      <c r="C41" s="367"/>
    </row>
    <row r="42" spans="1:8" x14ac:dyDescent="0.25">
      <c r="A42" s="292" t="s">
        <v>31</v>
      </c>
      <c r="B42" s="105">
        <f>B6</f>
        <v>0</v>
      </c>
      <c r="C42" s="105">
        <f>C6</f>
        <v>693597</v>
      </c>
    </row>
    <row r="43" spans="1:8" x14ac:dyDescent="0.25">
      <c r="A43" s="292"/>
      <c r="B43" s="305" t="s">
        <v>55</v>
      </c>
      <c r="C43" s="306" t="s">
        <v>56</v>
      </c>
    </row>
    <row r="44" spans="1:8" x14ac:dyDescent="0.25">
      <c r="A44" s="307" t="s">
        <v>31</v>
      </c>
      <c r="B44" s="308"/>
      <c r="C44" s="309"/>
    </row>
    <row r="45" spans="1:8" x14ac:dyDescent="0.25">
      <c r="A45" s="307" t="s">
        <v>57</v>
      </c>
      <c r="B45" s="8">
        <v>0</v>
      </c>
      <c r="C45" s="7">
        <v>0</v>
      </c>
      <c r="H45" s="310"/>
    </row>
    <row r="46" spans="1:8" x14ac:dyDescent="0.25">
      <c r="A46" s="307"/>
      <c r="B46" s="308"/>
      <c r="C46" s="309"/>
    </row>
    <row r="47" spans="1:8" x14ac:dyDescent="0.25">
      <c r="A47" s="307" t="s">
        <v>58</v>
      </c>
      <c r="B47" s="8">
        <v>0</v>
      </c>
      <c r="C47" s="7">
        <v>0</v>
      </c>
    </row>
    <row r="48" spans="1:8" x14ac:dyDescent="0.25">
      <c r="A48" s="307" t="s">
        <v>59</v>
      </c>
      <c r="B48" s="8">
        <v>0</v>
      </c>
      <c r="C48" s="7">
        <v>0</v>
      </c>
    </row>
    <row r="49" spans="1:3" x14ac:dyDescent="0.25">
      <c r="A49" s="307" t="s">
        <v>60</v>
      </c>
      <c r="B49" s="8">
        <v>0</v>
      </c>
      <c r="C49" s="7">
        <v>0</v>
      </c>
    </row>
    <row r="50" spans="1:3" x14ac:dyDescent="0.25">
      <c r="A50" s="307" t="s">
        <v>61</v>
      </c>
      <c r="B50" s="8">
        <v>0</v>
      </c>
      <c r="C50" s="7">
        <v>0</v>
      </c>
    </row>
    <row r="51" spans="1:3" x14ac:dyDescent="0.25">
      <c r="A51" s="307" t="s">
        <v>62</v>
      </c>
      <c r="B51" s="8">
        <v>0</v>
      </c>
      <c r="C51" s="7">
        <v>0</v>
      </c>
    </row>
    <row r="52" spans="1:3" x14ac:dyDescent="0.25">
      <c r="A52" s="307" t="s">
        <v>63</v>
      </c>
      <c r="B52" s="8">
        <v>0</v>
      </c>
      <c r="C52" s="7">
        <v>0</v>
      </c>
    </row>
    <row r="53" spans="1:3" x14ac:dyDescent="0.25">
      <c r="A53" s="307" t="s">
        <v>64</v>
      </c>
      <c r="B53" s="8">
        <v>0</v>
      </c>
      <c r="C53" s="7">
        <v>0</v>
      </c>
    </row>
    <row r="54" spans="1:3" x14ac:dyDescent="0.25">
      <c r="A54" s="307" t="s">
        <v>65</v>
      </c>
      <c r="B54" s="8">
        <v>0</v>
      </c>
      <c r="C54" s="7">
        <v>0</v>
      </c>
    </row>
    <row r="55" spans="1:3" x14ac:dyDescent="0.25">
      <c r="A55" s="307" t="s">
        <v>66</v>
      </c>
      <c r="B55" s="8">
        <v>0</v>
      </c>
      <c r="C55" s="7">
        <v>0</v>
      </c>
    </row>
    <row r="56" spans="1:3" x14ac:dyDescent="0.25">
      <c r="A56" s="307" t="s">
        <v>67</v>
      </c>
      <c r="B56" s="8">
        <v>0</v>
      </c>
      <c r="C56" s="7">
        <v>0</v>
      </c>
    </row>
    <row r="57" spans="1:3" x14ac:dyDescent="0.25">
      <c r="A57" s="307" t="s">
        <v>68</v>
      </c>
      <c r="B57" s="8">
        <v>0</v>
      </c>
      <c r="C57" s="7">
        <v>0</v>
      </c>
    </row>
    <row r="58" spans="1:3" x14ac:dyDescent="0.25">
      <c r="A58" s="307" t="s">
        <v>69</v>
      </c>
      <c r="B58" s="8">
        <v>0</v>
      </c>
      <c r="C58" s="7">
        <v>0</v>
      </c>
    </row>
    <row r="59" spans="1:3" x14ac:dyDescent="0.25">
      <c r="A59" s="307" t="s">
        <v>70</v>
      </c>
      <c r="B59" s="308"/>
      <c r="C59" s="309"/>
    </row>
    <row r="60" spans="1:3" x14ac:dyDescent="0.25">
      <c r="A60" s="614" t="s">
        <v>49</v>
      </c>
      <c r="B60" s="8">
        <v>0</v>
      </c>
      <c r="C60" s="7">
        <v>0</v>
      </c>
    </row>
    <row r="61" spans="1:3" x14ac:dyDescent="0.25">
      <c r="A61" s="614" t="s">
        <v>50</v>
      </c>
      <c r="B61" s="8">
        <v>0</v>
      </c>
      <c r="C61" s="7">
        <v>0</v>
      </c>
    </row>
    <row r="62" spans="1:3" x14ac:dyDescent="0.25">
      <c r="A62" s="615" t="s">
        <v>51</v>
      </c>
      <c r="B62" s="9">
        <v>0</v>
      </c>
      <c r="C62" s="10">
        <v>0</v>
      </c>
    </row>
    <row r="63" spans="1:3" x14ac:dyDescent="0.25">
      <c r="A63" s="311" t="s">
        <v>71</v>
      </c>
      <c r="B63" s="106">
        <f>SUM(B45:B62)</f>
        <v>0</v>
      </c>
      <c r="C63" s="107">
        <f>SUM(C45:C62)</f>
        <v>0</v>
      </c>
    </row>
    <row r="64" spans="1:3" x14ac:dyDescent="0.25">
      <c r="A64" s="312"/>
      <c r="B64" s="313"/>
      <c r="C64" s="314"/>
    </row>
    <row r="65" spans="1:3" x14ac:dyDescent="0.25">
      <c r="A65" s="312" t="s">
        <v>73</v>
      </c>
      <c r="B65" s="313"/>
      <c r="C65" s="314"/>
    </row>
    <row r="66" spans="1:3" x14ac:dyDescent="0.25">
      <c r="A66" s="307" t="s">
        <v>72</v>
      </c>
      <c r="B66" s="8">
        <v>0</v>
      </c>
      <c r="C66" s="7">
        <v>0</v>
      </c>
    </row>
    <row r="67" spans="1:3" x14ac:dyDescent="0.25">
      <c r="A67" s="307" t="s">
        <v>74</v>
      </c>
      <c r="B67" s="308"/>
      <c r="C67" s="309"/>
    </row>
    <row r="68" spans="1:3" x14ac:dyDescent="0.25">
      <c r="A68" s="307" t="s">
        <v>75</v>
      </c>
      <c r="B68" s="8">
        <v>0</v>
      </c>
      <c r="C68" s="7">
        <v>0</v>
      </c>
    </row>
    <row r="69" spans="1:3" x14ac:dyDescent="0.25">
      <c r="A69" s="307" t="s">
        <v>76</v>
      </c>
      <c r="B69" s="8">
        <v>0</v>
      </c>
      <c r="C69" s="7">
        <v>0</v>
      </c>
    </row>
    <row r="70" spans="1:3" x14ac:dyDescent="0.25">
      <c r="A70" s="307" t="s">
        <v>77</v>
      </c>
      <c r="B70" s="8">
        <v>0</v>
      </c>
      <c r="C70" s="7">
        <v>0</v>
      </c>
    </row>
    <row r="71" spans="1:3" x14ac:dyDescent="0.25">
      <c r="A71" s="615" t="s">
        <v>52</v>
      </c>
      <c r="B71" s="9">
        <v>0</v>
      </c>
      <c r="C71" s="10">
        <v>0</v>
      </c>
    </row>
    <row r="72" spans="1:3" x14ac:dyDescent="0.25">
      <c r="A72" s="315" t="s">
        <v>418</v>
      </c>
      <c r="B72" s="108">
        <f>SUM(B66:B71)</f>
        <v>0</v>
      </c>
      <c r="C72" s="109">
        <f>SUM(C66:C71)</f>
        <v>0</v>
      </c>
    </row>
    <row r="73" spans="1:3" x14ac:dyDescent="0.25">
      <c r="A73" s="316"/>
      <c r="B73" s="317"/>
      <c r="C73" s="318"/>
    </row>
    <row r="74" spans="1:3" ht="16.5" thickBot="1" x14ac:dyDescent="0.3">
      <c r="A74" s="319" t="s">
        <v>78</v>
      </c>
      <c r="B74" s="110">
        <f>B63+B72</f>
        <v>0</v>
      </c>
      <c r="C74" s="111">
        <f>C63+C72</f>
        <v>0</v>
      </c>
    </row>
    <row r="75" spans="1:3" ht="16.5" thickTop="1" x14ac:dyDescent="0.25"/>
  </sheetData>
  <sheetProtection algorithmName="SHA-512" hashValue="t1OoyVasMOvN8MHV2a8Zf8dcSghEQwLLfybBuCUzM9ZNWDmuGz9PrT07X6NIxkEFdu9+9qEU5Zb1iX+3kyLdMw==" saltValue="1K2lPYG6xjHjz4H/eOBqCQ==" spinCount="100000" sheet="1" objects="1" scenarios="1"/>
  <mergeCells count="3">
    <mergeCell ref="A5:C5"/>
    <mergeCell ref="A4:C4"/>
    <mergeCell ref="A41:C41"/>
  </mergeCells>
  <pageMargins left="0.7" right="0.7" top="0.75" bottom="0.75" header="0.3" footer="0.3"/>
  <pageSetup paperSize="5"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C2924-F163-481E-AB85-776323A7EA5A}">
  <sheetPr codeName="Sheet3">
    <pageSetUpPr fitToPage="1"/>
  </sheetPr>
  <dimension ref="A1:C46"/>
  <sheetViews>
    <sheetView topLeftCell="A24" workbookViewId="0">
      <selection activeCell="A54" sqref="A54"/>
    </sheetView>
  </sheetViews>
  <sheetFormatPr defaultRowHeight="15" x14ac:dyDescent="0.25"/>
  <cols>
    <col min="1" max="1" width="65.140625" style="121" customWidth="1"/>
    <col min="2" max="2" width="16.85546875" style="121" bestFit="1" customWidth="1"/>
    <col min="3" max="3" width="18.5703125" style="121" bestFit="1" customWidth="1"/>
    <col min="4" max="16384" width="9.140625" style="121"/>
  </cols>
  <sheetData>
    <row r="1" spans="1:3" ht="26.25" x14ac:dyDescent="0.4">
      <c r="A1" s="2" t="s">
        <v>221</v>
      </c>
      <c r="B1" s="120"/>
      <c r="C1" s="1" t="s">
        <v>79</v>
      </c>
    </row>
    <row r="2" spans="1:3" x14ac:dyDescent="0.25">
      <c r="A2" s="96">
        <f>JURAT!F12</f>
        <v>0</v>
      </c>
      <c r="B2" s="198"/>
      <c r="C2" s="1"/>
    </row>
    <row r="3" spans="1:3" x14ac:dyDescent="0.25">
      <c r="A3" s="97">
        <f>JURAT!F14</f>
        <v>0</v>
      </c>
      <c r="B3" s="124"/>
      <c r="C3" s="124"/>
    </row>
    <row r="4" spans="1:3" ht="16.5" customHeight="1" x14ac:dyDescent="0.25">
      <c r="A4" s="368" t="s">
        <v>80</v>
      </c>
      <c r="B4" s="369"/>
      <c r="C4" s="370"/>
    </row>
    <row r="5" spans="1:3" ht="16.5" customHeight="1" x14ac:dyDescent="0.25">
      <c r="A5" s="371"/>
      <c r="B5" s="372"/>
      <c r="C5" s="373"/>
    </row>
    <row r="6" spans="1:3" x14ac:dyDescent="0.25">
      <c r="A6" s="320"/>
      <c r="B6" s="105">
        <f>JURAT!F11</f>
        <v>0</v>
      </c>
      <c r="C6" s="98">
        <f>DATE(YEAR(B6)-1,MONTH(B6),DAY(B6))</f>
        <v>693597</v>
      </c>
    </row>
    <row r="7" spans="1:3" x14ac:dyDescent="0.25">
      <c r="A7" s="292"/>
      <c r="B7" s="321" t="s">
        <v>23</v>
      </c>
      <c r="C7" s="322" t="s">
        <v>24</v>
      </c>
    </row>
    <row r="8" spans="1:3" x14ac:dyDescent="0.25">
      <c r="A8" s="323" t="s">
        <v>86</v>
      </c>
      <c r="B8" s="323"/>
      <c r="C8" s="324"/>
    </row>
    <row r="9" spans="1:3" x14ac:dyDescent="0.25">
      <c r="A9" s="323" t="s">
        <v>115</v>
      </c>
      <c r="B9" s="12">
        <v>0</v>
      </c>
      <c r="C9" s="11">
        <v>0</v>
      </c>
    </row>
    <row r="10" spans="1:3" x14ac:dyDescent="0.25">
      <c r="A10" s="323" t="s">
        <v>81</v>
      </c>
      <c r="B10" s="12">
        <v>0</v>
      </c>
      <c r="C10" s="11">
        <v>0</v>
      </c>
    </row>
    <row r="11" spans="1:3" x14ac:dyDescent="0.25">
      <c r="A11" s="323" t="s">
        <v>82</v>
      </c>
      <c r="B11" s="119">
        <v>0</v>
      </c>
      <c r="C11" s="11">
        <v>0</v>
      </c>
    </row>
    <row r="12" spans="1:3" x14ac:dyDescent="0.25">
      <c r="A12" s="325" t="s">
        <v>257</v>
      </c>
      <c r="B12" s="112">
        <f>SUM(B9:B11)</f>
        <v>0</v>
      </c>
      <c r="C12" s="112">
        <f>SUM(C9:C11)</f>
        <v>0</v>
      </c>
    </row>
    <row r="13" spans="1:3" x14ac:dyDescent="0.25">
      <c r="A13" s="323" t="s">
        <v>258</v>
      </c>
      <c r="B13" s="16">
        <v>0</v>
      </c>
      <c r="C13" s="16">
        <v>0</v>
      </c>
    </row>
    <row r="14" spans="1:3" x14ac:dyDescent="0.25">
      <c r="A14" s="323" t="s">
        <v>259</v>
      </c>
      <c r="B14" s="112">
        <f>SUM(B12:B13)</f>
        <v>0</v>
      </c>
      <c r="C14" s="112">
        <f>SUM(C12:C13)</f>
        <v>0</v>
      </c>
    </row>
    <row r="15" spans="1:3" x14ac:dyDescent="0.25">
      <c r="A15" s="323" t="s">
        <v>260</v>
      </c>
      <c r="B15" s="16">
        <v>0</v>
      </c>
      <c r="C15" s="16">
        <v>0</v>
      </c>
    </row>
    <row r="16" spans="1:3" x14ac:dyDescent="0.25">
      <c r="A16" s="327" t="s">
        <v>261</v>
      </c>
      <c r="B16" s="112">
        <f>SUM(B14:B15)</f>
        <v>0</v>
      </c>
      <c r="C16" s="112">
        <f>SUM(C14:C15)</f>
        <v>0</v>
      </c>
    </row>
    <row r="17" spans="1:3" x14ac:dyDescent="0.25">
      <c r="A17" s="323" t="s">
        <v>83</v>
      </c>
      <c r="B17" s="326"/>
      <c r="C17" s="326"/>
    </row>
    <row r="18" spans="1:3" x14ac:dyDescent="0.25">
      <c r="A18" s="323" t="s">
        <v>262</v>
      </c>
      <c r="B18" s="16">
        <v>0</v>
      </c>
      <c r="C18" s="16">
        <v>0</v>
      </c>
    </row>
    <row r="19" spans="1:3" x14ac:dyDescent="0.25">
      <c r="A19" s="325" t="s">
        <v>263</v>
      </c>
      <c r="B19" s="16">
        <v>0</v>
      </c>
      <c r="C19" s="16">
        <v>0</v>
      </c>
    </row>
    <row r="20" spans="1:3" x14ac:dyDescent="0.25">
      <c r="A20" s="325" t="s">
        <v>264</v>
      </c>
      <c r="B20" s="16">
        <v>0</v>
      </c>
      <c r="C20" s="16">
        <v>0</v>
      </c>
    </row>
    <row r="21" spans="1:3" x14ac:dyDescent="0.25">
      <c r="A21" s="327" t="s">
        <v>270</v>
      </c>
      <c r="B21" s="112">
        <f>SUM(B18:B20)</f>
        <v>0</v>
      </c>
      <c r="C21" s="112">
        <f>SUM(C18:C20)</f>
        <v>0</v>
      </c>
    </row>
    <row r="22" spans="1:3" x14ac:dyDescent="0.25">
      <c r="A22" s="327" t="s">
        <v>271</v>
      </c>
      <c r="B22" s="112">
        <f>B16-B21</f>
        <v>0</v>
      </c>
      <c r="C22" s="112">
        <f>C16-C21</f>
        <v>0</v>
      </c>
    </row>
    <row r="23" spans="1:3" x14ac:dyDescent="0.25">
      <c r="A23" s="323" t="s">
        <v>265</v>
      </c>
      <c r="B23" s="12">
        <v>0</v>
      </c>
      <c r="C23" s="11">
        <v>0</v>
      </c>
    </row>
    <row r="24" spans="1:3" x14ac:dyDescent="0.25">
      <c r="A24" s="323" t="s">
        <v>266</v>
      </c>
      <c r="B24" s="12">
        <v>0</v>
      </c>
      <c r="C24" s="11">
        <v>0</v>
      </c>
    </row>
    <row r="25" spans="1:3" x14ac:dyDescent="0.25">
      <c r="A25" s="323" t="s">
        <v>267</v>
      </c>
      <c r="B25" s="12">
        <v>0</v>
      </c>
      <c r="C25" s="11">
        <v>0</v>
      </c>
    </row>
    <row r="26" spans="1:3" x14ac:dyDescent="0.25">
      <c r="A26" s="323" t="s">
        <v>272</v>
      </c>
      <c r="B26" s="113">
        <f>B22+B23-B24-B25</f>
        <v>0</v>
      </c>
      <c r="C26" s="113">
        <f>C22+C23-C24-C25</f>
        <v>0</v>
      </c>
    </row>
    <row r="27" spans="1:3" x14ac:dyDescent="0.25">
      <c r="A27" s="323" t="s">
        <v>268</v>
      </c>
      <c r="B27" s="12">
        <v>0</v>
      </c>
      <c r="C27" s="11">
        <v>0</v>
      </c>
    </row>
    <row r="28" spans="1:3" x14ac:dyDescent="0.25">
      <c r="A28" s="328" t="s">
        <v>269</v>
      </c>
      <c r="B28" s="13">
        <v>0</v>
      </c>
      <c r="C28" s="14">
        <v>0</v>
      </c>
    </row>
    <row r="29" spans="1:3" ht="15.75" thickBot="1" x14ac:dyDescent="0.3">
      <c r="A29" s="329" t="s">
        <v>273</v>
      </c>
      <c r="B29" s="114">
        <f>B26-B27-B28</f>
        <v>0</v>
      </c>
      <c r="C29" s="114">
        <f>C26-C27-C28</f>
        <v>0</v>
      </c>
    </row>
    <row r="30" spans="1:3" ht="15.75" thickTop="1" x14ac:dyDescent="0.25">
      <c r="A30" s="198"/>
      <c r="B30" s="304"/>
      <c r="C30" s="304"/>
    </row>
    <row r="31" spans="1:3" x14ac:dyDescent="0.25">
      <c r="A31" s="198"/>
      <c r="B31" s="304"/>
      <c r="C31" s="304"/>
    </row>
    <row r="32" spans="1:3" ht="18.75" customHeight="1" x14ac:dyDescent="0.25">
      <c r="A32" s="374" t="s">
        <v>84</v>
      </c>
      <c r="B32" s="372"/>
      <c r="C32" s="373"/>
    </row>
    <row r="33" spans="1:3" x14ac:dyDescent="0.25">
      <c r="A33" s="375"/>
      <c r="B33" s="376"/>
      <c r="C33" s="377"/>
    </row>
    <row r="34" spans="1:3" x14ac:dyDescent="0.25">
      <c r="A34" s="330" t="s">
        <v>274</v>
      </c>
      <c r="B34" s="115">
        <f>C45</f>
        <v>0</v>
      </c>
      <c r="C34" s="331"/>
    </row>
    <row r="35" spans="1:3" x14ac:dyDescent="0.25">
      <c r="A35" s="307" t="s">
        <v>275</v>
      </c>
      <c r="B35" s="116">
        <f>B29</f>
        <v>0</v>
      </c>
      <c r="C35" s="117">
        <f>C29</f>
        <v>0</v>
      </c>
    </row>
    <row r="36" spans="1:3" x14ac:dyDescent="0.25">
      <c r="A36" s="307" t="s">
        <v>276</v>
      </c>
      <c r="B36" s="8">
        <v>0</v>
      </c>
      <c r="C36" s="7">
        <v>0</v>
      </c>
    </row>
    <row r="37" spans="1:3" x14ac:dyDescent="0.25">
      <c r="A37" s="307" t="s">
        <v>85</v>
      </c>
      <c r="B37" s="308"/>
      <c r="C37" s="309"/>
    </row>
    <row r="38" spans="1:3" x14ac:dyDescent="0.25">
      <c r="A38" s="307" t="s">
        <v>277</v>
      </c>
      <c r="B38" s="8">
        <v>0</v>
      </c>
      <c r="C38" s="7">
        <v>0</v>
      </c>
    </row>
    <row r="39" spans="1:3" x14ac:dyDescent="0.25">
      <c r="A39" s="307" t="s">
        <v>278</v>
      </c>
      <c r="B39" s="8">
        <v>0</v>
      </c>
      <c r="C39" s="7">
        <v>0</v>
      </c>
    </row>
    <row r="40" spans="1:3" x14ac:dyDescent="0.25">
      <c r="A40" s="307" t="s">
        <v>279</v>
      </c>
      <c r="B40" s="8">
        <v>0</v>
      </c>
      <c r="C40" s="7">
        <v>0</v>
      </c>
    </row>
    <row r="41" spans="1:3" x14ac:dyDescent="0.25">
      <c r="A41" s="307" t="s">
        <v>280</v>
      </c>
      <c r="B41" s="308"/>
      <c r="C41" s="309"/>
    </row>
    <row r="42" spans="1:3" x14ac:dyDescent="0.25">
      <c r="A42" s="614" t="s">
        <v>87</v>
      </c>
      <c r="B42" s="8">
        <v>0</v>
      </c>
      <c r="C42" s="7">
        <v>0</v>
      </c>
    </row>
    <row r="43" spans="1:3" x14ac:dyDescent="0.25">
      <c r="A43" s="614" t="s">
        <v>88</v>
      </c>
      <c r="B43" s="8">
        <v>0</v>
      </c>
      <c r="C43" s="7">
        <v>0</v>
      </c>
    </row>
    <row r="44" spans="1:3" x14ac:dyDescent="0.25">
      <c r="A44" s="615" t="s">
        <v>89</v>
      </c>
      <c r="B44" s="9">
        <v>0</v>
      </c>
      <c r="C44" s="10">
        <v>0</v>
      </c>
    </row>
    <row r="45" spans="1:3" ht="15.75" thickBot="1" x14ac:dyDescent="0.3">
      <c r="A45" s="329" t="s">
        <v>419</v>
      </c>
      <c r="B45" s="118">
        <f>SUM(B34:B44)</f>
        <v>0</v>
      </c>
      <c r="C45" s="118">
        <f>SUM(C34:C44)</f>
        <v>0</v>
      </c>
    </row>
    <row r="46" spans="1:3" ht="15.75" thickTop="1" x14ac:dyDescent="0.25">
      <c r="A46" s="302"/>
      <c r="B46" s="332"/>
      <c r="C46" s="332"/>
    </row>
  </sheetData>
  <sheetProtection algorithmName="SHA-512" hashValue="R6Ap8gLxLd7+1Q18U9V56RexEbBArOEU76bkFdGG7cKw2Cw5CWpBsbqUulQAe9Pj/6abSZHzwVZ0pJBdAbh+Vw==" saltValue="S5zNN6kKiF6lsxGo1++X+Q==" spinCount="100000" sheet="1" objects="1" scenarios="1"/>
  <mergeCells count="2">
    <mergeCell ref="A4:C5"/>
    <mergeCell ref="A32:C33"/>
  </mergeCells>
  <pageMargins left="0.7" right="0.7" top="0.75" bottom="0.75" header="0.3" footer="0.3"/>
  <pageSetup paperSize="5"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A621-80C2-410F-A0BC-BE0510C65BD9}">
  <sheetPr codeName="Sheet1">
    <pageSetUpPr fitToPage="1"/>
  </sheetPr>
  <dimension ref="A1:P154"/>
  <sheetViews>
    <sheetView topLeftCell="A62" workbookViewId="0">
      <selection activeCell="H98" sqref="H98"/>
    </sheetView>
  </sheetViews>
  <sheetFormatPr defaultRowHeight="15.75" x14ac:dyDescent="0.25"/>
  <cols>
    <col min="1" max="1" width="6.7109375" style="128" customWidth="1"/>
    <col min="2" max="2" width="5.5703125" style="128" customWidth="1"/>
    <col min="3" max="3" width="18.5703125" style="128" customWidth="1"/>
    <col min="4" max="4" width="17.28515625" style="128" bestFit="1" customWidth="1"/>
    <col min="5" max="5" width="22.42578125" style="128" customWidth="1"/>
    <col min="6" max="6" width="13.85546875" style="128" customWidth="1"/>
    <col min="7" max="7" width="25.85546875" style="128" customWidth="1"/>
    <col min="8" max="8" width="28" style="128" customWidth="1"/>
    <col min="9" max="9" width="12.140625" style="128" bestFit="1" customWidth="1"/>
    <col min="10" max="10" width="25.42578125" style="128" customWidth="1"/>
    <col min="11" max="256" width="9.140625" style="128"/>
    <col min="257" max="257" width="6.7109375" style="128" customWidth="1"/>
    <col min="258" max="258" width="5.5703125" style="128" customWidth="1"/>
    <col min="259" max="259" width="18.5703125" style="128" customWidth="1"/>
    <col min="260" max="260" width="17.28515625" style="128" bestFit="1" customWidth="1"/>
    <col min="261" max="261" width="22.42578125" style="128" customWidth="1"/>
    <col min="262" max="262" width="13.85546875" style="128" customWidth="1"/>
    <col min="263" max="263" width="25.85546875" style="128" customWidth="1"/>
    <col min="264" max="264" width="28" style="128" customWidth="1"/>
    <col min="265" max="265" width="12.140625" style="128" bestFit="1" customWidth="1"/>
    <col min="266" max="266" width="25.42578125" style="128" customWidth="1"/>
    <col min="267" max="512" width="9.140625" style="128"/>
    <col min="513" max="513" width="6.7109375" style="128" customWidth="1"/>
    <col min="514" max="514" width="5.5703125" style="128" customWidth="1"/>
    <col min="515" max="515" width="18.5703125" style="128" customWidth="1"/>
    <col min="516" max="516" width="17.28515625" style="128" bestFit="1" customWidth="1"/>
    <col min="517" max="517" width="22.42578125" style="128" customWidth="1"/>
    <col min="518" max="518" width="13.85546875" style="128" customWidth="1"/>
    <col min="519" max="519" width="25.85546875" style="128" customWidth="1"/>
    <col min="520" max="520" width="28" style="128" customWidth="1"/>
    <col min="521" max="521" width="12.140625" style="128" bestFit="1" customWidth="1"/>
    <col min="522" max="522" width="25.42578125" style="128" customWidth="1"/>
    <col min="523" max="768" width="9.140625" style="128"/>
    <col min="769" max="769" width="6.7109375" style="128" customWidth="1"/>
    <col min="770" max="770" width="5.5703125" style="128" customWidth="1"/>
    <col min="771" max="771" width="18.5703125" style="128" customWidth="1"/>
    <col min="772" max="772" width="17.28515625" style="128" bestFit="1" customWidth="1"/>
    <col min="773" max="773" width="22.42578125" style="128" customWidth="1"/>
    <col min="774" max="774" width="13.85546875" style="128" customWidth="1"/>
    <col min="775" max="775" width="25.85546875" style="128" customWidth="1"/>
    <col min="776" max="776" width="28" style="128" customWidth="1"/>
    <col min="777" max="777" width="12.140625" style="128" bestFit="1" customWidth="1"/>
    <col min="778" max="778" width="25.42578125" style="128" customWidth="1"/>
    <col min="779" max="1024" width="9.140625" style="128"/>
    <col min="1025" max="1025" width="6.7109375" style="128" customWidth="1"/>
    <col min="1026" max="1026" width="5.5703125" style="128" customWidth="1"/>
    <col min="1027" max="1027" width="18.5703125" style="128" customWidth="1"/>
    <col min="1028" max="1028" width="17.28515625" style="128" bestFit="1" customWidth="1"/>
    <col min="1029" max="1029" width="22.42578125" style="128" customWidth="1"/>
    <col min="1030" max="1030" width="13.85546875" style="128" customWidth="1"/>
    <col min="1031" max="1031" width="25.85546875" style="128" customWidth="1"/>
    <col min="1032" max="1032" width="28" style="128" customWidth="1"/>
    <col min="1033" max="1033" width="12.140625" style="128" bestFit="1" customWidth="1"/>
    <col min="1034" max="1034" width="25.42578125" style="128" customWidth="1"/>
    <col min="1035" max="1280" width="9.140625" style="128"/>
    <col min="1281" max="1281" width="6.7109375" style="128" customWidth="1"/>
    <col min="1282" max="1282" width="5.5703125" style="128" customWidth="1"/>
    <col min="1283" max="1283" width="18.5703125" style="128" customWidth="1"/>
    <col min="1284" max="1284" width="17.28515625" style="128" bestFit="1" customWidth="1"/>
    <col min="1285" max="1285" width="22.42578125" style="128" customWidth="1"/>
    <col min="1286" max="1286" width="13.85546875" style="128" customWidth="1"/>
    <col min="1287" max="1287" width="25.85546875" style="128" customWidth="1"/>
    <col min="1288" max="1288" width="28" style="128" customWidth="1"/>
    <col min="1289" max="1289" width="12.140625" style="128" bestFit="1" customWidth="1"/>
    <col min="1290" max="1290" width="25.42578125" style="128" customWidth="1"/>
    <col min="1291" max="1536" width="9.140625" style="128"/>
    <col min="1537" max="1537" width="6.7109375" style="128" customWidth="1"/>
    <col min="1538" max="1538" width="5.5703125" style="128" customWidth="1"/>
    <col min="1539" max="1539" width="18.5703125" style="128" customWidth="1"/>
    <col min="1540" max="1540" width="17.28515625" style="128" bestFit="1" customWidth="1"/>
    <col min="1541" max="1541" width="22.42578125" style="128" customWidth="1"/>
    <col min="1542" max="1542" width="13.85546875" style="128" customWidth="1"/>
    <col min="1543" max="1543" width="25.85546875" style="128" customWidth="1"/>
    <col min="1544" max="1544" width="28" style="128" customWidth="1"/>
    <col min="1545" max="1545" width="12.140625" style="128" bestFit="1" customWidth="1"/>
    <col min="1546" max="1546" width="25.42578125" style="128" customWidth="1"/>
    <col min="1547" max="1792" width="9.140625" style="128"/>
    <col min="1793" max="1793" width="6.7109375" style="128" customWidth="1"/>
    <col min="1794" max="1794" width="5.5703125" style="128" customWidth="1"/>
    <col min="1795" max="1795" width="18.5703125" style="128" customWidth="1"/>
    <col min="1796" max="1796" width="17.28515625" style="128" bestFit="1" customWidth="1"/>
    <col min="1797" max="1797" width="22.42578125" style="128" customWidth="1"/>
    <col min="1798" max="1798" width="13.85546875" style="128" customWidth="1"/>
    <col min="1799" max="1799" width="25.85546875" style="128" customWidth="1"/>
    <col min="1800" max="1800" width="28" style="128" customWidth="1"/>
    <col min="1801" max="1801" width="12.140625" style="128" bestFit="1" customWidth="1"/>
    <col min="1802" max="1802" width="25.42578125" style="128" customWidth="1"/>
    <col min="1803" max="2048" width="9.140625" style="128"/>
    <col min="2049" max="2049" width="6.7109375" style="128" customWidth="1"/>
    <col min="2050" max="2050" width="5.5703125" style="128" customWidth="1"/>
    <col min="2051" max="2051" width="18.5703125" style="128" customWidth="1"/>
    <col min="2052" max="2052" width="17.28515625" style="128" bestFit="1" customWidth="1"/>
    <col min="2053" max="2053" width="22.42578125" style="128" customWidth="1"/>
    <col min="2054" max="2054" width="13.85546875" style="128" customWidth="1"/>
    <col min="2055" max="2055" width="25.85546875" style="128" customWidth="1"/>
    <col min="2056" max="2056" width="28" style="128" customWidth="1"/>
    <col min="2057" max="2057" width="12.140625" style="128" bestFit="1" customWidth="1"/>
    <col min="2058" max="2058" width="25.42578125" style="128" customWidth="1"/>
    <col min="2059" max="2304" width="9.140625" style="128"/>
    <col min="2305" max="2305" width="6.7109375" style="128" customWidth="1"/>
    <col min="2306" max="2306" width="5.5703125" style="128" customWidth="1"/>
    <col min="2307" max="2307" width="18.5703125" style="128" customWidth="1"/>
    <col min="2308" max="2308" width="17.28515625" style="128" bestFit="1" customWidth="1"/>
    <col min="2309" max="2309" width="22.42578125" style="128" customWidth="1"/>
    <col min="2310" max="2310" width="13.85546875" style="128" customWidth="1"/>
    <col min="2311" max="2311" width="25.85546875" style="128" customWidth="1"/>
    <col min="2312" max="2312" width="28" style="128" customWidth="1"/>
    <col min="2313" max="2313" width="12.140625" style="128" bestFit="1" customWidth="1"/>
    <col min="2314" max="2314" width="25.42578125" style="128" customWidth="1"/>
    <col min="2315" max="2560" width="9.140625" style="128"/>
    <col min="2561" max="2561" width="6.7109375" style="128" customWidth="1"/>
    <col min="2562" max="2562" width="5.5703125" style="128" customWidth="1"/>
    <col min="2563" max="2563" width="18.5703125" style="128" customWidth="1"/>
    <col min="2564" max="2564" width="17.28515625" style="128" bestFit="1" customWidth="1"/>
    <col min="2565" max="2565" width="22.42578125" style="128" customWidth="1"/>
    <col min="2566" max="2566" width="13.85546875" style="128" customWidth="1"/>
    <col min="2567" max="2567" width="25.85546875" style="128" customWidth="1"/>
    <col min="2568" max="2568" width="28" style="128" customWidth="1"/>
    <col min="2569" max="2569" width="12.140625" style="128" bestFit="1" customWidth="1"/>
    <col min="2570" max="2570" width="25.42578125" style="128" customWidth="1"/>
    <col min="2571" max="2816" width="9.140625" style="128"/>
    <col min="2817" max="2817" width="6.7109375" style="128" customWidth="1"/>
    <col min="2818" max="2818" width="5.5703125" style="128" customWidth="1"/>
    <col min="2819" max="2819" width="18.5703125" style="128" customWidth="1"/>
    <col min="2820" max="2820" width="17.28515625" style="128" bestFit="1" customWidth="1"/>
    <col min="2821" max="2821" width="22.42578125" style="128" customWidth="1"/>
    <col min="2822" max="2822" width="13.85546875" style="128" customWidth="1"/>
    <col min="2823" max="2823" width="25.85546875" style="128" customWidth="1"/>
    <col min="2824" max="2824" width="28" style="128" customWidth="1"/>
    <col min="2825" max="2825" width="12.140625" style="128" bestFit="1" customWidth="1"/>
    <col min="2826" max="2826" width="25.42578125" style="128" customWidth="1"/>
    <col min="2827" max="3072" width="9.140625" style="128"/>
    <col min="3073" max="3073" width="6.7109375" style="128" customWidth="1"/>
    <col min="3074" max="3074" width="5.5703125" style="128" customWidth="1"/>
    <col min="3075" max="3075" width="18.5703125" style="128" customWidth="1"/>
    <col min="3076" max="3076" width="17.28515625" style="128" bestFit="1" customWidth="1"/>
    <col min="3077" max="3077" width="22.42578125" style="128" customWidth="1"/>
    <col min="3078" max="3078" width="13.85546875" style="128" customWidth="1"/>
    <col min="3079" max="3079" width="25.85546875" style="128" customWidth="1"/>
    <col min="3080" max="3080" width="28" style="128" customWidth="1"/>
    <col min="3081" max="3081" width="12.140625" style="128" bestFit="1" customWidth="1"/>
    <col min="3082" max="3082" width="25.42578125" style="128" customWidth="1"/>
    <col min="3083" max="3328" width="9.140625" style="128"/>
    <col min="3329" max="3329" width="6.7109375" style="128" customWidth="1"/>
    <col min="3330" max="3330" width="5.5703125" style="128" customWidth="1"/>
    <col min="3331" max="3331" width="18.5703125" style="128" customWidth="1"/>
    <col min="3332" max="3332" width="17.28515625" style="128" bestFit="1" customWidth="1"/>
    <col min="3333" max="3333" width="22.42578125" style="128" customWidth="1"/>
    <col min="3334" max="3334" width="13.85546875" style="128" customWidth="1"/>
    <col min="3335" max="3335" width="25.85546875" style="128" customWidth="1"/>
    <col min="3336" max="3336" width="28" style="128" customWidth="1"/>
    <col min="3337" max="3337" width="12.140625" style="128" bestFit="1" customWidth="1"/>
    <col min="3338" max="3338" width="25.42578125" style="128" customWidth="1"/>
    <col min="3339" max="3584" width="9.140625" style="128"/>
    <col min="3585" max="3585" width="6.7109375" style="128" customWidth="1"/>
    <col min="3586" max="3586" width="5.5703125" style="128" customWidth="1"/>
    <col min="3587" max="3587" width="18.5703125" style="128" customWidth="1"/>
    <col min="3588" max="3588" width="17.28515625" style="128" bestFit="1" customWidth="1"/>
    <col min="3589" max="3589" width="22.42578125" style="128" customWidth="1"/>
    <col min="3590" max="3590" width="13.85546875" style="128" customWidth="1"/>
    <col min="3591" max="3591" width="25.85546875" style="128" customWidth="1"/>
    <col min="3592" max="3592" width="28" style="128" customWidth="1"/>
    <col min="3593" max="3593" width="12.140625" style="128" bestFit="1" customWidth="1"/>
    <col min="3594" max="3594" width="25.42578125" style="128" customWidth="1"/>
    <col min="3595" max="3840" width="9.140625" style="128"/>
    <col min="3841" max="3841" width="6.7109375" style="128" customWidth="1"/>
    <col min="3842" max="3842" width="5.5703125" style="128" customWidth="1"/>
    <col min="3843" max="3843" width="18.5703125" style="128" customWidth="1"/>
    <col min="3844" max="3844" width="17.28515625" style="128" bestFit="1" customWidth="1"/>
    <col min="3845" max="3845" width="22.42578125" style="128" customWidth="1"/>
    <col min="3846" max="3846" width="13.85546875" style="128" customWidth="1"/>
    <col min="3847" max="3847" width="25.85546875" style="128" customWidth="1"/>
    <col min="3848" max="3848" width="28" style="128" customWidth="1"/>
    <col min="3849" max="3849" width="12.140625" style="128" bestFit="1" customWidth="1"/>
    <col min="3850" max="3850" width="25.42578125" style="128" customWidth="1"/>
    <col min="3851" max="4096" width="9.140625" style="128"/>
    <col min="4097" max="4097" width="6.7109375" style="128" customWidth="1"/>
    <col min="4098" max="4098" width="5.5703125" style="128" customWidth="1"/>
    <col min="4099" max="4099" width="18.5703125" style="128" customWidth="1"/>
    <col min="4100" max="4100" width="17.28515625" style="128" bestFit="1" customWidth="1"/>
    <col min="4101" max="4101" width="22.42578125" style="128" customWidth="1"/>
    <col min="4102" max="4102" width="13.85546875" style="128" customWidth="1"/>
    <col min="4103" max="4103" width="25.85546875" style="128" customWidth="1"/>
    <col min="4104" max="4104" width="28" style="128" customWidth="1"/>
    <col min="4105" max="4105" width="12.140625" style="128" bestFit="1" customWidth="1"/>
    <col min="4106" max="4106" width="25.42578125" style="128" customWidth="1"/>
    <col min="4107" max="4352" width="9.140625" style="128"/>
    <col min="4353" max="4353" width="6.7109375" style="128" customWidth="1"/>
    <col min="4354" max="4354" width="5.5703125" style="128" customWidth="1"/>
    <col min="4355" max="4355" width="18.5703125" style="128" customWidth="1"/>
    <col min="4356" max="4356" width="17.28515625" style="128" bestFit="1" customWidth="1"/>
    <col min="4357" max="4357" width="22.42578125" style="128" customWidth="1"/>
    <col min="4358" max="4358" width="13.85546875" style="128" customWidth="1"/>
    <col min="4359" max="4359" width="25.85546875" style="128" customWidth="1"/>
    <col min="4360" max="4360" width="28" style="128" customWidth="1"/>
    <col min="4361" max="4361" width="12.140625" style="128" bestFit="1" customWidth="1"/>
    <col min="4362" max="4362" width="25.42578125" style="128" customWidth="1"/>
    <col min="4363" max="4608" width="9.140625" style="128"/>
    <col min="4609" max="4609" width="6.7109375" style="128" customWidth="1"/>
    <col min="4610" max="4610" width="5.5703125" style="128" customWidth="1"/>
    <col min="4611" max="4611" width="18.5703125" style="128" customWidth="1"/>
    <col min="4612" max="4612" width="17.28515625" style="128" bestFit="1" customWidth="1"/>
    <col min="4613" max="4613" width="22.42578125" style="128" customWidth="1"/>
    <col min="4614" max="4614" width="13.85546875" style="128" customWidth="1"/>
    <col min="4615" max="4615" width="25.85546875" style="128" customWidth="1"/>
    <col min="4616" max="4616" width="28" style="128" customWidth="1"/>
    <col min="4617" max="4617" width="12.140625" style="128" bestFit="1" customWidth="1"/>
    <col min="4618" max="4618" width="25.42578125" style="128" customWidth="1"/>
    <col min="4619" max="4864" width="9.140625" style="128"/>
    <col min="4865" max="4865" width="6.7109375" style="128" customWidth="1"/>
    <col min="4866" max="4866" width="5.5703125" style="128" customWidth="1"/>
    <col min="4867" max="4867" width="18.5703125" style="128" customWidth="1"/>
    <col min="4868" max="4868" width="17.28515625" style="128" bestFit="1" customWidth="1"/>
    <col min="4869" max="4869" width="22.42578125" style="128" customWidth="1"/>
    <col min="4870" max="4870" width="13.85546875" style="128" customWidth="1"/>
    <col min="4871" max="4871" width="25.85546875" style="128" customWidth="1"/>
    <col min="4872" max="4872" width="28" style="128" customWidth="1"/>
    <col min="4873" max="4873" width="12.140625" style="128" bestFit="1" customWidth="1"/>
    <col min="4874" max="4874" width="25.42578125" style="128" customWidth="1"/>
    <col min="4875" max="5120" width="9.140625" style="128"/>
    <col min="5121" max="5121" width="6.7109375" style="128" customWidth="1"/>
    <col min="5122" max="5122" width="5.5703125" style="128" customWidth="1"/>
    <col min="5123" max="5123" width="18.5703125" style="128" customWidth="1"/>
    <col min="5124" max="5124" width="17.28515625" style="128" bestFit="1" customWidth="1"/>
    <col min="5125" max="5125" width="22.42578125" style="128" customWidth="1"/>
    <col min="5126" max="5126" width="13.85546875" style="128" customWidth="1"/>
    <col min="5127" max="5127" width="25.85546875" style="128" customWidth="1"/>
    <col min="5128" max="5128" width="28" style="128" customWidth="1"/>
    <col min="5129" max="5129" width="12.140625" style="128" bestFit="1" customWidth="1"/>
    <col min="5130" max="5130" width="25.42578125" style="128" customWidth="1"/>
    <col min="5131" max="5376" width="9.140625" style="128"/>
    <col min="5377" max="5377" width="6.7109375" style="128" customWidth="1"/>
    <col min="5378" max="5378" width="5.5703125" style="128" customWidth="1"/>
    <col min="5379" max="5379" width="18.5703125" style="128" customWidth="1"/>
    <col min="5380" max="5380" width="17.28515625" style="128" bestFit="1" customWidth="1"/>
    <col min="5381" max="5381" width="22.42578125" style="128" customWidth="1"/>
    <col min="5382" max="5382" width="13.85546875" style="128" customWidth="1"/>
    <col min="5383" max="5383" width="25.85546875" style="128" customWidth="1"/>
    <col min="5384" max="5384" width="28" style="128" customWidth="1"/>
    <col min="5385" max="5385" width="12.140625" style="128" bestFit="1" customWidth="1"/>
    <col min="5386" max="5386" width="25.42578125" style="128" customWidth="1"/>
    <col min="5387" max="5632" width="9.140625" style="128"/>
    <col min="5633" max="5633" width="6.7109375" style="128" customWidth="1"/>
    <col min="5634" max="5634" width="5.5703125" style="128" customWidth="1"/>
    <col min="5635" max="5635" width="18.5703125" style="128" customWidth="1"/>
    <col min="5636" max="5636" width="17.28515625" style="128" bestFit="1" customWidth="1"/>
    <col min="5637" max="5637" width="22.42578125" style="128" customWidth="1"/>
    <col min="5638" max="5638" width="13.85546875" style="128" customWidth="1"/>
    <col min="5639" max="5639" width="25.85546875" style="128" customWidth="1"/>
    <col min="5640" max="5640" width="28" style="128" customWidth="1"/>
    <col min="5641" max="5641" width="12.140625" style="128" bestFit="1" customWidth="1"/>
    <col min="5642" max="5642" width="25.42578125" style="128" customWidth="1"/>
    <col min="5643" max="5888" width="9.140625" style="128"/>
    <col min="5889" max="5889" width="6.7109375" style="128" customWidth="1"/>
    <col min="5890" max="5890" width="5.5703125" style="128" customWidth="1"/>
    <col min="5891" max="5891" width="18.5703125" style="128" customWidth="1"/>
    <col min="5892" max="5892" width="17.28515625" style="128" bestFit="1" customWidth="1"/>
    <col min="5893" max="5893" width="22.42578125" style="128" customWidth="1"/>
    <col min="5894" max="5894" width="13.85546875" style="128" customWidth="1"/>
    <col min="5895" max="5895" width="25.85546875" style="128" customWidth="1"/>
    <col min="5896" max="5896" width="28" style="128" customWidth="1"/>
    <col min="5897" max="5897" width="12.140625" style="128" bestFit="1" customWidth="1"/>
    <col min="5898" max="5898" width="25.42578125" style="128" customWidth="1"/>
    <col min="5899" max="6144" width="9.140625" style="128"/>
    <col min="6145" max="6145" width="6.7109375" style="128" customWidth="1"/>
    <col min="6146" max="6146" width="5.5703125" style="128" customWidth="1"/>
    <col min="6147" max="6147" width="18.5703125" style="128" customWidth="1"/>
    <col min="6148" max="6148" width="17.28515625" style="128" bestFit="1" customWidth="1"/>
    <col min="6149" max="6149" width="22.42578125" style="128" customWidth="1"/>
    <col min="6150" max="6150" width="13.85546875" style="128" customWidth="1"/>
    <col min="6151" max="6151" width="25.85546875" style="128" customWidth="1"/>
    <col min="6152" max="6152" width="28" style="128" customWidth="1"/>
    <col min="6153" max="6153" width="12.140625" style="128" bestFit="1" customWidth="1"/>
    <col min="6154" max="6154" width="25.42578125" style="128" customWidth="1"/>
    <col min="6155" max="6400" width="9.140625" style="128"/>
    <col min="6401" max="6401" width="6.7109375" style="128" customWidth="1"/>
    <col min="6402" max="6402" width="5.5703125" style="128" customWidth="1"/>
    <col min="6403" max="6403" width="18.5703125" style="128" customWidth="1"/>
    <col min="6404" max="6404" width="17.28515625" style="128" bestFit="1" customWidth="1"/>
    <col min="6405" max="6405" width="22.42578125" style="128" customWidth="1"/>
    <col min="6406" max="6406" width="13.85546875" style="128" customWidth="1"/>
    <col min="6407" max="6407" width="25.85546875" style="128" customWidth="1"/>
    <col min="6408" max="6408" width="28" style="128" customWidth="1"/>
    <col min="6409" max="6409" width="12.140625" style="128" bestFit="1" customWidth="1"/>
    <col min="6410" max="6410" width="25.42578125" style="128" customWidth="1"/>
    <col min="6411" max="6656" width="9.140625" style="128"/>
    <col min="6657" max="6657" width="6.7109375" style="128" customWidth="1"/>
    <col min="6658" max="6658" width="5.5703125" style="128" customWidth="1"/>
    <col min="6659" max="6659" width="18.5703125" style="128" customWidth="1"/>
    <col min="6660" max="6660" width="17.28515625" style="128" bestFit="1" customWidth="1"/>
    <col min="6661" max="6661" width="22.42578125" style="128" customWidth="1"/>
    <col min="6662" max="6662" width="13.85546875" style="128" customWidth="1"/>
    <col min="6663" max="6663" width="25.85546875" style="128" customWidth="1"/>
    <col min="6664" max="6664" width="28" style="128" customWidth="1"/>
    <col min="6665" max="6665" width="12.140625" style="128" bestFit="1" customWidth="1"/>
    <col min="6666" max="6666" width="25.42578125" style="128" customWidth="1"/>
    <col min="6667" max="6912" width="9.140625" style="128"/>
    <col min="6913" max="6913" width="6.7109375" style="128" customWidth="1"/>
    <col min="6914" max="6914" width="5.5703125" style="128" customWidth="1"/>
    <col min="6915" max="6915" width="18.5703125" style="128" customWidth="1"/>
    <col min="6916" max="6916" width="17.28515625" style="128" bestFit="1" customWidth="1"/>
    <col min="6917" max="6917" width="22.42578125" style="128" customWidth="1"/>
    <col min="6918" max="6918" width="13.85546875" style="128" customWidth="1"/>
    <col min="6919" max="6919" width="25.85546875" style="128" customWidth="1"/>
    <col min="6920" max="6920" width="28" style="128" customWidth="1"/>
    <col min="6921" max="6921" width="12.140625" style="128" bestFit="1" customWidth="1"/>
    <col min="6922" max="6922" width="25.42578125" style="128" customWidth="1"/>
    <col min="6923" max="7168" width="9.140625" style="128"/>
    <col min="7169" max="7169" width="6.7109375" style="128" customWidth="1"/>
    <col min="7170" max="7170" width="5.5703125" style="128" customWidth="1"/>
    <col min="7171" max="7171" width="18.5703125" style="128" customWidth="1"/>
    <col min="7172" max="7172" width="17.28515625" style="128" bestFit="1" customWidth="1"/>
    <col min="7173" max="7173" width="22.42578125" style="128" customWidth="1"/>
    <col min="7174" max="7174" width="13.85546875" style="128" customWidth="1"/>
    <col min="7175" max="7175" width="25.85546875" style="128" customWidth="1"/>
    <col min="7176" max="7176" width="28" style="128" customWidth="1"/>
    <col min="7177" max="7177" width="12.140625" style="128" bestFit="1" customWidth="1"/>
    <col min="7178" max="7178" width="25.42578125" style="128" customWidth="1"/>
    <col min="7179" max="7424" width="9.140625" style="128"/>
    <col min="7425" max="7425" width="6.7109375" style="128" customWidth="1"/>
    <col min="7426" max="7426" width="5.5703125" style="128" customWidth="1"/>
    <col min="7427" max="7427" width="18.5703125" style="128" customWidth="1"/>
    <col min="7428" max="7428" width="17.28515625" style="128" bestFit="1" customWidth="1"/>
    <col min="7429" max="7429" width="22.42578125" style="128" customWidth="1"/>
    <col min="7430" max="7430" width="13.85546875" style="128" customWidth="1"/>
    <col min="7431" max="7431" width="25.85546875" style="128" customWidth="1"/>
    <col min="7432" max="7432" width="28" style="128" customWidth="1"/>
    <col min="7433" max="7433" width="12.140625" style="128" bestFit="1" customWidth="1"/>
    <col min="7434" max="7434" width="25.42578125" style="128" customWidth="1"/>
    <col min="7435" max="7680" width="9.140625" style="128"/>
    <col min="7681" max="7681" width="6.7109375" style="128" customWidth="1"/>
    <col min="7682" max="7682" width="5.5703125" style="128" customWidth="1"/>
    <col min="7683" max="7683" width="18.5703125" style="128" customWidth="1"/>
    <col min="7684" max="7684" width="17.28515625" style="128" bestFit="1" customWidth="1"/>
    <col min="7685" max="7685" width="22.42578125" style="128" customWidth="1"/>
    <col min="7686" max="7686" width="13.85546875" style="128" customWidth="1"/>
    <col min="7687" max="7687" width="25.85546875" style="128" customWidth="1"/>
    <col min="7688" max="7688" width="28" style="128" customWidth="1"/>
    <col min="7689" max="7689" width="12.140625" style="128" bestFit="1" customWidth="1"/>
    <col min="7690" max="7690" width="25.42578125" style="128" customWidth="1"/>
    <col min="7691" max="7936" width="9.140625" style="128"/>
    <col min="7937" max="7937" width="6.7109375" style="128" customWidth="1"/>
    <col min="7938" max="7938" width="5.5703125" style="128" customWidth="1"/>
    <col min="7939" max="7939" width="18.5703125" style="128" customWidth="1"/>
    <col min="7940" max="7940" width="17.28515625" style="128" bestFit="1" customWidth="1"/>
    <col min="7941" max="7941" width="22.42578125" style="128" customWidth="1"/>
    <col min="7942" max="7942" width="13.85546875" style="128" customWidth="1"/>
    <col min="7943" max="7943" width="25.85546875" style="128" customWidth="1"/>
    <col min="7944" max="7944" width="28" style="128" customWidth="1"/>
    <col min="7945" max="7945" width="12.140625" style="128" bestFit="1" customWidth="1"/>
    <col min="7946" max="7946" width="25.42578125" style="128" customWidth="1"/>
    <col min="7947" max="8192" width="9.140625" style="128"/>
    <col min="8193" max="8193" width="6.7109375" style="128" customWidth="1"/>
    <col min="8194" max="8194" width="5.5703125" style="128" customWidth="1"/>
    <col min="8195" max="8195" width="18.5703125" style="128" customWidth="1"/>
    <col min="8196" max="8196" width="17.28515625" style="128" bestFit="1" customWidth="1"/>
    <col min="8197" max="8197" width="22.42578125" style="128" customWidth="1"/>
    <col min="8198" max="8198" width="13.85546875" style="128" customWidth="1"/>
    <col min="8199" max="8199" width="25.85546875" style="128" customWidth="1"/>
    <col min="8200" max="8200" width="28" style="128" customWidth="1"/>
    <col min="8201" max="8201" width="12.140625" style="128" bestFit="1" customWidth="1"/>
    <col min="8202" max="8202" width="25.42578125" style="128" customWidth="1"/>
    <col min="8203" max="8448" width="9.140625" style="128"/>
    <col min="8449" max="8449" width="6.7109375" style="128" customWidth="1"/>
    <col min="8450" max="8450" width="5.5703125" style="128" customWidth="1"/>
    <col min="8451" max="8451" width="18.5703125" style="128" customWidth="1"/>
    <col min="8452" max="8452" width="17.28515625" style="128" bestFit="1" customWidth="1"/>
    <col min="8453" max="8453" width="22.42578125" style="128" customWidth="1"/>
    <col min="8454" max="8454" width="13.85546875" style="128" customWidth="1"/>
    <col min="8455" max="8455" width="25.85546875" style="128" customWidth="1"/>
    <col min="8456" max="8456" width="28" style="128" customWidth="1"/>
    <col min="8457" max="8457" width="12.140625" style="128" bestFit="1" customWidth="1"/>
    <col min="8458" max="8458" width="25.42578125" style="128" customWidth="1"/>
    <col min="8459" max="8704" width="9.140625" style="128"/>
    <col min="8705" max="8705" width="6.7109375" style="128" customWidth="1"/>
    <col min="8706" max="8706" width="5.5703125" style="128" customWidth="1"/>
    <col min="8707" max="8707" width="18.5703125" style="128" customWidth="1"/>
    <col min="8708" max="8708" width="17.28515625" style="128" bestFit="1" customWidth="1"/>
    <col min="8709" max="8709" width="22.42578125" style="128" customWidth="1"/>
    <col min="8710" max="8710" width="13.85546875" style="128" customWidth="1"/>
    <col min="8711" max="8711" width="25.85546875" style="128" customWidth="1"/>
    <col min="8712" max="8712" width="28" style="128" customWidth="1"/>
    <col min="8713" max="8713" width="12.140625" style="128" bestFit="1" customWidth="1"/>
    <col min="8714" max="8714" width="25.42578125" style="128" customWidth="1"/>
    <col min="8715" max="8960" width="9.140625" style="128"/>
    <col min="8961" max="8961" width="6.7109375" style="128" customWidth="1"/>
    <col min="8962" max="8962" width="5.5703125" style="128" customWidth="1"/>
    <col min="8963" max="8963" width="18.5703125" style="128" customWidth="1"/>
    <col min="8964" max="8964" width="17.28515625" style="128" bestFit="1" customWidth="1"/>
    <col min="8965" max="8965" width="22.42578125" style="128" customWidth="1"/>
    <col min="8966" max="8966" width="13.85546875" style="128" customWidth="1"/>
    <col min="8967" max="8967" width="25.85546875" style="128" customWidth="1"/>
    <col min="8968" max="8968" width="28" style="128" customWidth="1"/>
    <col min="8969" max="8969" width="12.140625" style="128" bestFit="1" customWidth="1"/>
    <col min="8970" max="8970" width="25.42578125" style="128" customWidth="1"/>
    <col min="8971" max="9216" width="9.140625" style="128"/>
    <col min="9217" max="9217" width="6.7109375" style="128" customWidth="1"/>
    <col min="9218" max="9218" width="5.5703125" style="128" customWidth="1"/>
    <col min="9219" max="9219" width="18.5703125" style="128" customWidth="1"/>
    <col min="9220" max="9220" width="17.28515625" style="128" bestFit="1" customWidth="1"/>
    <col min="9221" max="9221" width="22.42578125" style="128" customWidth="1"/>
    <col min="9222" max="9222" width="13.85546875" style="128" customWidth="1"/>
    <col min="9223" max="9223" width="25.85546875" style="128" customWidth="1"/>
    <col min="9224" max="9224" width="28" style="128" customWidth="1"/>
    <col min="9225" max="9225" width="12.140625" style="128" bestFit="1" customWidth="1"/>
    <col min="9226" max="9226" width="25.42578125" style="128" customWidth="1"/>
    <col min="9227" max="9472" width="9.140625" style="128"/>
    <col min="9473" max="9473" width="6.7109375" style="128" customWidth="1"/>
    <col min="9474" max="9474" width="5.5703125" style="128" customWidth="1"/>
    <col min="9475" max="9475" width="18.5703125" style="128" customWidth="1"/>
    <col min="9476" max="9476" width="17.28515625" style="128" bestFit="1" customWidth="1"/>
    <col min="9477" max="9477" width="22.42578125" style="128" customWidth="1"/>
    <col min="9478" max="9478" width="13.85546875" style="128" customWidth="1"/>
    <col min="9479" max="9479" width="25.85546875" style="128" customWidth="1"/>
    <col min="9480" max="9480" width="28" style="128" customWidth="1"/>
    <col min="9481" max="9481" width="12.140625" style="128" bestFit="1" customWidth="1"/>
    <col min="9482" max="9482" width="25.42578125" style="128" customWidth="1"/>
    <col min="9483" max="9728" width="9.140625" style="128"/>
    <col min="9729" max="9729" width="6.7109375" style="128" customWidth="1"/>
    <col min="9730" max="9730" width="5.5703125" style="128" customWidth="1"/>
    <col min="9731" max="9731" width="18.5703125" style="128" customWidth="1"/>
    <col min="9732" max="9732" width="17.28515625" style="128" bestFit="1" customWidth="1"/>
    <col min="9733" max="9733" width="22.42578125" style="128" customWidth="1"/>
    <col min="9734" max="9734" width="13.85546875" style="128" customWidth="1"/>
    <col min="9735" max="9735" width="25.85546875" style="128" customWidth="1"/>
    <col min="9736" max="9736" width="28" style="128" customWidth="1"/>
    <col min="9737" max="9737" width="12.140625" style="128" bestFit="1" customWidth="1"/>
    <col min="9738" max="9738" width="25.42578125" style="128" customWidth="1"/>
    <col min="9739" max="9984" width="9.140625" style="128"/>
    <col min="9985" max="9985" width="6.7109375" style="128" customWidth="1"/>
    <col min="9986" max="9986" width="5.5703125" style="128" customWidth="1"/>
    <col min="9987" max="9987" width="18.5703125" style="128" customWidth="1"/>
    <col min="9988" max="9988" width="17.28515625" style="128" bestFit="1" customWidth="1"/>
    <col min="9989" max="9989" width="22.42578125" style="128" customWidth="1"/>
    <col min="9990" max="9990" width="13.85546875" style="128" customWidth="1"/>
    <col min="9991" max="9991" width="25.85546875" style="128" customWidth="1"/>
    <col min="9992" max="9992" width="28" style="128" customWidth="1"/>
    <col min="9993" max="9993" width="12.140625" style="128" bestFit="1" customWidth="1"/>
    <col min="9994" max="9994" width="25.42578125" style="128" customWidth="1"/>
    <col min="9995" max="10240" width="9.140625" style="128"/>
    <col min="10241" max="10241" width="6.7109375" style="128" customWidth="1"/>
    <col min="10242" max="10242" width="5.5703125" style="128" customWidth="1"/>
    <col min="10243" max="10243" width="18.5703125" style="128" customWidth="1"/>
    <col min="10244" max="10244" width="17.28515625" style="128" bestFit="1" customWidth="1"/>
    <col min="10245" max="10245" width="22.42578125" style="128" customWidth="1"/>
    <col min="10246" max="10246" width="13.85546875" style="128" customWidth="1"/>
    <col min="10247" max="10247" width="25.85546875" style="128" customWidth="1"/>
    <col min="10248" max="10248" width="28" style="128" customWidth="1"/>
    <col min="10249" max="10249" width="12.140625" style="128" bestFit="1" customWidth="1"/>
    <col min="10250" max="10250" width="25.42578125" style="128" customWidth="1"/>
    <col min="10251" max="10496" width="9.140625" style="128"/>
    <col min="10497" max="10497" width="6.7109375" style="128" customWidth="1"/>
    <col min="10498" max="10498" width="5.5703125" style="128" customWidth="1"/>
    <col min="10499" max="10499" width="18.5703125" style="128" customWidth="1"/>
    <col min="10500" max="10500" width="17.28515625" style="128" bestFit="1" customWidth="1"/>
    <col min="10501" max="10501" width="22.42578125" style="128" customWidth="1"/>
    <col min="10502" max="10502" width="13.85546875" style="128" customWidth="1"/>
    <col min="10503" max="10503" width="25.85546875" style="128" customWidth="1"/>
    <col min="10504" max="10504" width="28" style="128" customWidth="1"/>
    <col min="10505" max="10505" width="12.140625" style="128" bestFit="1" customWidth="1"/>
    <col min="10506" max="10506" width="25.42578125" style="128" customWidth="1"/>
    <col min="10507" max="10752" width="9.140625" style="128"/>
    <col min="10753" max="10753" width="6.7109375" style="128" customWidth="1"/>
    <col min="10754" max="10754" width="5.5703125" style="128" customWidth="1"/>
    <col min="10755" max="10755" width="18.5703125" style="128" customWidth="1"/>
    <col min="10756" max="10756" width="17.28515625" style="128" bestFit="1" customWidth="1"/>
    <col min="10757" max="10757" width="22.42578125" style="128" customWidth="1"/>
    <col min="10758" max="10758" width="13.85546875" style="128" customWidth="1"/>
    <col min="10759" max="10759" width="25.85546875" style="128" customWidth="1"/>
    <col min="10760" max="10760" width="28" style="128" customWidth="1"/>
    <col min="10761" max="10761" width="12.140625" style="128" bestFit="1" customWidth="1"/>
    <col min="10762" max="10762" width="25.42578125" style="128" customWidth="1"/>
    <col min="10763" max="11008" width="9.140625" style="128"/>
    <col min="11009" max="11009" width="6.7109375" style="128" customWidth="1"/>
    <col min="11010" max="11010" width="5.5703125" style="128" customWidth="1"/>
    <col min="11011" max="11011" width="18.5703125" style="128" customWidth="1"/>
    <col min="11012" max="11012" width="17.28515625" style="128" bestFit="1" customWidth="1"/>
    <col min="11013" max="11013" width="22.42578125" style="128" customWidth="1"/>
    <col min="11014" max="11014" width="13.85546875" style="128" customWidth="1"/>
    <col min="11015" max="11015" width="25.85546875" style="128" customWidth="1"/>
    <col min="11016" max="11016" width="28" style="128" customWidth="1"/>
    <col min="11017" max="11017" width="12.140625" style="128" bestFit="1" customWidth="1"/>
    <col min="11018" max="11018" width="25.42578125" style="128" customWidth="1"/>
    <col min="11019" max="11264" width="9.140625" style="128"/>
    <col min="11265" max="11265" width="6.7109375" style="128" customWidth="1"/>
    <col min="11266" max="11266" width="5.5703125" style="128" customWidth="1"/>
    <col min="11267" max="11267" width="18.5703125" style="128" customWidth="1"/>
    <col min="11268" max="11268" width="17.28515625" style="128" bestFit="1" customWidth="1"/>
    <col min="11269" max="11269" width="22.42578125" style="128" customWidth="1"/>
    <col min="11270" max="11270" width="13.85546875" style="128" customWidth="1"/>
    <col min="11271" max="11271" width="25.85546875" style="128" customWidth="1"/>
    <col min="11272" max="11272" width="28" style="128" customWidth="1"/>
    <col min="11273" max="11273" width="12.140625" style="128" bestFit="1" customWidth="1"/>
    <col min="11274" max="11274" width="25.42578125" style="128" customWidth="1"/>
    <col min="11275" max="11520" width="9.140625" style="128"/>
    <col min="11521" max="11521" width="6.7109375" style="128" customWidth="1"/>
    <col min="11522" max="11522" width="5.5703125" style="128" customWidth="1"/>
    <col min="11523" max="11523" width="18.5703125" style="128" customWidth="1"/>
    <col min="11524" max="11524" width="17.28515625" style="128" bestFit="1" customWidth="1"/>
    <col min="11525" max="11525" width="22.42578125" style="128" customWidth="1"/>
    <col min="11526" max="11526" width="13.85546875" style="128" customWidth="1"/>
    <col min="11527" max="11527" width="25.85546875" style="128" customWidth="1"/>
    <col min="11528" max="11528" width="28" style="128" customWidth="1"/>
    <col min="11529" max="11529" width="12.140625" style="128" bestFit="1" customWidth="1"/>
    <col min="11530" max="11530" width="25.42578125" style="128" customWidth="1"/>
    <col min="11531" max="11776" width="9.140625" style="128"/>
    <col min="11777" max="11777" width="6.7109375" style="128" customWidth="1"/>
    <col min="11778" max="11778" width="5.5703125" style="128" customWidth="1"/>
    <col min="11779" max="11779" width="18.5703125" style="128" customWidth="1"/>
    <col min="11780" max="11780" width="17.28515625" style="128" bestFit="1" customWidth="1"/>
    <col min="11781" max="11781" width="22.42578125" style="128" customWidth="1"/>
    <col min="11782" max="11782" width="13.85546875" style="128" customWidth="1"/>
    <col min="11783" max="11783" width="25.85546875" style="128" customWidth="1"/>
    <col min="11784" max="11784" width="28" style="128" customWidth="1"/>
    <col min="11785" max="11785" width="12.140625" style="128" bestFit="1" customWidth="1"/>
    <col min="11786" max="11786" width="25.42578125" style="128" customWidth="1"/>
    <col min="11787" max="12032" width="9.140625" style="128"/>
    <col min="12033" max="12033" width="6.7109375" style="128" customWidth="1"/>
    <col min="12034" max="12034" width="5.5703125" style="128" customWidth="1"/>
    <col min="12035" max="12035" width="18.5703125" style="128" customWidth="1"/>
    <col min="12036" max="12036" width="17.28515625" style="128" bestFit="1" customWidth="1"/>
    <col min="12037" max="12037" width="22.42578125" style="128" customWidth="1"/>
    <col min="12038" max="12038" width="13.85546875" style="128" customWidth="1"/>
    <col min="12039" max="12039" width="25.85546875" style="128" customWidth="1"/>
    <col min="12040" max="12040" width="28" style="128" customWidth="1"/>
    <col min="12041" max="12041" width="12.140625" style="128" bestFit="1" customWidth="1"/>
    <col min="12042" max="12042" width="25.42578125" style="128" customWidth="1"/>
    <col min="12043" max="12288" width="9.140625" style="128"/>
    <col min="12289" max="12289" width="6.7109375" style="128" customWidth="1"/>
    <col min="12290" max="12290" width="5.5703125" style="128" customWidth="1"/>
    <col min="12291" max="12291" width="18.5703125" style="128" customWidth="1"/>
    <col min="12292" max="12292" width="17.28515625" style="128" bestFit="1" customWidth="1"/>
    <col min="12293" max="12293" width="22.42578125" style="128" customWidth="1"/>
    <col min="12294" max="12294" width="13.85546875" style="128" customWidth="1"/>
    <col min="12295" max="12295" width="25.85546875" style="128" customWidth="1"/>
    <col min="12296" max="12296" width="28" style="128" customWidth="1"/>
    <col min="12297" max="12297" width="12.140625" style="128" bestFit="1" customWidth="1"/>
    <col min="12298" max="12298" width="25.42578125" style="128" customWidth="1"/>
    <col min="12299" max="12544" width="9.140625" style="128"/>
    <col min="12545" max="12545" width="6.7109375" style="128" customWidth="1"/>
    <col min="12546" max="12546" width="5.5703125" style="128" customWidth="1"/>
    <col min="12547" max="12547" width="18.5703125" style="128" customWidth="1"/>
    <col min="12548" max="12548" width="17.28515625" style="128" bestFit="1" customWidth="1"/>
    <col min="12549" max="12549" width="22.42578125" style="128" customWidth="1"/>
    <col min="12550" max="12550" width="13.85546875" style="128" customWidth="1"/>
    <col min="12551" max="12551" width="25.85546875" style="128" customWidth="1"/>
    <col min="12552" max="12552" width="28" style="128" customWidth="1"/>
    <col min="12553" max="12553" width="12.140625" style="128" bestFit="1" customWidth="1"/>
    <col min="12554" max="12554" width="25.42578125" style="128" customWidth="1"/>
    <col min="12555" max="12800" width="9.140625" style="128"/>
    <col min="12801" max="12801" width="6.7109375" style="128" customWidth="1"/>
    <col min="12802" max="12802" width="5.5703125" style="128" customWidth="1"/>
    <col min="12803" max="12803" width="18.5703125" style="128" customWidth="1"/>
    <col min="12804" max="12804" width="17.28515625" style="128" bestFit="1" customWidth="1"/>
    <col min="12805" max="12805" width="22.42578125" style="128" customWidth="1"/>
    <col min="12806" max="12806" width="13.85546875" style="128" customWidth="1"/>
    <col min="12807" max="12807" width="25.85546875" style="128" customWidth="1"/>
    <col min="12808" max="12808" width="28" style="128" customWidth="1"/>
    <col min="12809" max="12809" width="12.140625" style="128" bestFit="1" customWidth="1"/>
    <col min="12810" max="12810" width="25.42578125" style="128" customWidth="1"/>
    <col min="12811" max="13056" width="9.140625" style="128"/>
    <col min="13057" max="13057" width="6.7109375" style="128" customWidth="1"/>
    <col min="13058" max="13058" width="5.5703125" style="128" customWidth="1"/>
    <col min="13059" max="13059" width="18.5703125" style="128" customWidth="1"/>
    <col min="13060" max="13060" width="17.28515625" style="128" bestFit="1" customWidth="1"/>
    <col min="13061" max="13061" width="22.42578125" style="128" customWidth="1"/>
    <col min="13062" max="13062" width="13.85546875" style="128" customWidth="1"/>
    <col min="13063" max="13063" width="25.85546875" style="128" customWidth="1"/>
    <col min="13064" max="13064" width="28" style="128" customWidth="1"/>
    <col min="13065" max="13065" width="12.140625" style="128" bestFit="1" customWidth="1"/>
    <col min="13066" max="13066" width="25.42578125" style="128" customWidth="1"/>
    <col min="13067" max="13312" width="9.140625" style="128"/>
    <col min="13313" max="13313" width="6.7109375" style="128" customWidth="1"/>
    <col min="13314" max="13314" width="5.5703125" style="128" customWidth="1"/>
    <col min="13315" max="13315" width="18.5703125" style="128" customWidth="1"/>
    <col min="13316" max="13316" width="17.28515625" style="128" bestFit="1" customWidth="1"/>
    <col min="13317" max="13317" width="22.42578125" style="128" customWidth="1"/>
    <col min="13318" max="13318" width="13.85546875" style="128" customWidth="1"/>
    <col min="13319" max="13319" width="25.85546875" style="128" customWidth="1"/>
    <col min="13320" max="13320" width="28" style="128" customWidth="1"/>
    <col min="13321" max="13321" width="12.140625" style="128" bestFit="1" customWidth="1"/>
    <col min="13322" max="13322" width="25.42578125" style="128" customWidth="1"/>
    <col min="13323" max="13568" width="9.140625" style="128"/>
    <col min="13569" max="13569" width="6.7109375" style="128" customWidth="1"/>
    <col min="13570" max="13570" width="5.5703125" style="128" customWidth="1"/>
    <col min="13571" max="13571" width="18.5703125" style="128" customWidth="1"/>
    <col min="13572" max="13572" width="17.28515625" style="128" bestFit="1" customWidth="1"/>
    <col min="13573" max="13573" width="22.42578125" style="128" customWidth="1"/>
    <col min="13574" max="13574" width="13.85546875" style="128" customWidth="1"/>
    <col min="13575" max="13575" width="25.85546875" style="128" customWidth="1"/>
    <col min="13576" max="13576" width="28" style="128" customWidth="1"/>
    <col min="13577" max="13577" width="12.140625" style="128" bestFit="1" customWidth="1"/>
    <col min="13578" max="13578" width="25.42578125" style="128" customWidth="1"/>
    <col min="13579" max="13824" width="9.140625" style="128"/>
    <col min="13825" max="13825" width="6.7109375" style="128" customWidth="1"/>
    <col min="13826" max="13826" width="5.5703125" style="128" customWidth="1"/>
    <col min="13827" max="13827" width="18.5703125" style="128" customWidth="1"/>
    <col min="13828" max="13828" width="17.28515625" style="128" bestFit="1" customWidth="1"/>
    <col min="13829" max="13829" width="22.42578125" style="128" customWidth="1"/>
    <col min="13830" max="13830" width="13.85546875" style="128" customWidth="1"/>
    <col min="13831" max="13831" width="25.85546875" style="128" customWidth="1"/>
    <col min="13832" max="13832" width="28" style="128" customWidth="1"/>
    <col min="13833" max="13833" width="12.140625" style="128" bestFit="1" customWidth="1"/>
    <col min="13834" max="13834" width="25.42578125" style="128" customWidth="1"/>
    <col min="13835" max="14080" width="9.140625" style="128"/>
    <col min="14081" max="14081" width="6.7109375" style="128" customWidth="1"/>
    <col min="14082" max="14082" width="5.5703125" style="128" customWidth="1"/>
    <col min="14083" max="14083" width="18.5703125" style="128" customWidth="1"/>
    <col min="14084" max="14084" width="17.28515625" style="128" bestFit="1" customWidth="1"/>
    <col min="14085" max="14085" width="22.42578125" style="128" customWidth="1"/>
    <col min="14086" max="14086" width="13.85546875" style="128" customWidth="1"/>
    <col min="14087" max="14087" width="25.85546875" style="128" customWidth="1"/>
    <col min="14088" max="14088" width="28" style="128" customWidth="1"/>
    <col min="14089" max="14089" width="12.140625" style="128" bestFit="1" customWidth="1"/>
    <col min="14090" max="14090" width="25.42578125" style="128" customWidth="1"/>
    <col min="14091" max="14336" width="9.140625" style="128"/>
    <col min="14337" max="14337" width="6.7109375" style="128" customWidth="1"/>
    <col min="14338" max="14338" width="5.5703125" style="128" customWidth="1"/>
    <col min="14339" max="14339" width="18.5703125" style="128" customWidth="1"/>
    <col min="14340" max="14340" width="17.28515625" style="128" bestFit="1" customWidth="1"/>
    <col min="14341" max="14341" width="22.42578125" style="128" customWidth="1"/>
    <col min="14342" max="14342" width="13.85546875" style="128" customWidth="1"/>
    <col min="14343" max="14343" width="25.85546875" style="128" customWidth="1"/>
    <col min="14344" max="14344" width="28" style="128" customWidth="1"/>
    <col min="14345" max="14345" width="12.140625" style="128" bestFit="1" customWidth="1"/>
    <col min="14346" max="14346" width="25.42578125" style="128" customWidth="1"/>
    <col min="14347" max="14592" width="9.140625" style="128"/>
    <col min="14593" max="14593" width="6.7109375" style="128" customWidth="1"/>
    <col min="14594" max="14594" width="5.5703125" style="128" customWidth="1"/>
    <col min="14595" max="14595" width="18.5703125" style="128" customWidth="1"/>
    <col min="14596" max="14596" width="17.28515625" style="128" bestFit="1" customWidth="1"/>
    <col min="14597" max="14597" width="22.42578125" style="128" customWidth="1"/>
    <col min="14598" max="14598" width="13.85546875" style="128" customWidth="1"/>
    <col min="14599" max="14599" width="25.85546875" style="128" customWidth="1"/>
    <col min="14600" max="14600" width="28" style="128" customWidth="1"/>
    <col min="14601" max="14601" width="12.140625" style="128" bestFit="1" customWidth="1"/>
    <col min="14602" max="14602" width="25.42578125" style="128" customWidth="1"/>
    <col min="14603" max="14848" width="9.140625" style="128"/>
    <col min="14849" max="14849" width="6.7109375" style="128" customWidth="1"/>
    <col min="14850" max="14850" width="5.5703125" style="128" customWidth="1"/>
    <col min="14851" max="14851" width="18.5703125" style="128" customWidth="1"/>
    <col min="14852" max="14852" width="17.28515625" style="128" bestFit="1" customWidth="1"/>
    <col min="14853" max="14853" width="22.42578125" style="128" customWidth="1"/>
    <col min="14854" max="14854" width="13.85546875" style="128" customWidth="1"/>
    <col min="14855" max="14855" width="25.85546875" style="128" customWidth="1"/>
    <col min="14856" max="14856" width="28" style="128" customWidth="1"/>
    <col min="14857" max="14857" width="12.140625" style="128" bestFit="1" customWidth="1"/>
    <col min="14858" max="14858" width="25.42578125" style="128" customWidth="1"/>
    <col min="14859" max="15104" width="9.140625" style="128"/>
    <col min="15105" max="15105" width="6.7109375" style="128" customWidth="1"/>
    <col min="15106" max="15106" width="5.5703125" style="128" customWidth="1"/>
    <col min="15107" max="15107" width="18.5703125" style="128" customWidth="1"/>
    <col min="15108" max="15108" width="17.28515625" style="128" bestFit="1" customWidth="1"/>
    <col min="15109" max="15109" width="22.42578125" style="128" customWidth="1"/>
    <col min="15110" max="15110" width="13.85546875" style="128" customWidth="1"/>
    <col min="15111" max="15111" width="25.85546875" style="128" customWidth="1"/>
    <col min="15112" max="15112" width="28" style="128" customWidth="1"/>
    <col min="15113" max="15113" width="12.140625" style="128" bestFit="1" customWidth="1"/>
    <col min="15114" max="15114" width="25.42578125" style="128" customWidth="1"/>
    <col min="15115" max="15360" width="9.140625" style="128"/>
    <col min="15361" max="15361" width="6.7109375" style="128" customWidth="1"/>
    <col min="15362" max="15362" width="5.5703125" style="128" customWidth="1"/>
    <col min="15363" max="15363" width="18.5703125" style="128" customWidth="1"/>
    <col min="15364" max="15364" width="17.28515625" style="128" bestFit="1" customWidth="1"/>
    <col min="15365" max="15365" width="22.42578125" style="128" customWidth="1"/>
    <col min="15366" max="15366" width="13.85546875" style="128" customWidth="1"/>
    <col min="15367" max="15367" width="25.85546875" style="128" customWidth="1"/>
    <col min="15368" max="15368" width="28" style="128" customWidth="1"/>
    <col min="15369" max="15369" width="12.140625" style="128" bestFit="1" customWidth="1"/>
    <col min="15370" max="15370" width="25.42578125" style="128" customWidth="1"/>
    <col min="15371" max="15616" width="9.140625" style="128"/>
    <col min="15617" max="15617" width="6.7109375" style="128" customWidth="1"/>
    <col min="15618" max="15618" width="5.5703125" style="128" customWidth="1"/>
    <col min="15619" max="15619" width="18.5703125" style="128" customWidth="1"/>
    <col min="15620" max="15620" width="17.28515625" style="128" bestFit="1" customWidth="1"/>
    <col min="15621" max="15621" width="22.42578125" style="128" customWidth="1"/>
    <col min="15622" max="15622" width="13.85546875" style="128" customWidth="1"/>
    <col min="15623" max="15623" width="25.85546875" style="128" customWidth="1"/>
    <col min="15624" max="15624" width="28" style="128" customWidth="1"/>
    <col min="15625" max="15625" width="12.140625" style="128" bestFit="1" customWidth="1"/>
    <col min="15626" max="15626" width="25.42578125" style="128" customWidth="1"/>
    <col min="15627" max="15872" width="9.140625" style="128"/>
    <col min="15873" max="15873" width="6.7109375" style="128" customWidth="1"/>
    <col min="15874" max="15874" width="5.5703125" style="128" customWidth="1"/>
    <col min="15875" max="15875" width="18.5703125" style="128" customWidth="1"/>
    <col min="15876" max="15876" width="17.28515625" style="128" bestFit="1" customWidth="1"/>
    <col min="15877" max="15877" width="22.42578125" style="128" customWidth="1"/>
    <col min="15878" max="15878" width="13.85546875" style="128" customWidth="1"/>
    <col min="15879" max="15879" width="25.85546875" style="128" customWidth="1"/>
    <col min="15880" max="15880" width="28" style="128" customWidth="1"/>
    <col min="15881" max="15881" width="12.140625" style="128" bestFit="1" customWidth="1"/>
    <col min="15882" max="15882" width="25.42578125" style="128" customWidth="1"/>
    <col min="15883" max="16128" width="9.140625" style="128"/>
    <col min="16129" max="16129" width="6.7109375" style="128" customWidth="1"/>
    <col min="16130" max="16130" width="5.5703125" style="128" customWidth="1"/>
    <col min="16131" max="16131" width="18.5703125" style="128" customWidth="1"/>
    <col min="16132" max="16132" width="17.28515625" style="128" bestFit="1" customWidth="1"/>
    <col min="16133" max="16133" width="22.42578125" style="128" customWidth="1"/>
    <col min="16134" max="16134" width="13.85546875" style="128" customWidth="1"/>
    <col min="16135" max="16135" width="25.85546875" style="128" customWidth="1"/>
    <col min="16136" max="16136" width="28" style="128" customWidth="1"/>
    <col min="16137" max="16137" width="12.140625" style="128" bestFit="1" customWidth="1"/>
    <col min="16138" max="16138" width="25.42578125" style="128" customWidth="1"/>
    <col min="16139" max="16384" width="9.140625" style="128"/>
  </cols>
  <sheetData>
    <row r="1" spans="1:16" s="121" customFormat="1" ht="26.25" x14ac:dyDescent="0.4">
      <c r="A1" s="2" t="s">
        <v>221</v>
      </c>
      <c r="B1" s="120"/>
      <c r="C1" s="1"/>
      <c r="H1" s="122" t="s">
        <v>288</v>
      </c>
    </row>
    <row r="2" spans="1:16" s="121" customFormat="1" ht="15" x14ac:dyDescent="0.25">
      <c r="A2" s="96">
        <f>JURAT!F12</f>
        <v>0</v>
      </c>
      <c r="B2" s="178"/>
      <c r="C2" s="178"/>
      <c r="D2" s="178"/>
    </row>
    <row r="3" spans="1:16" s="121" customFormat="1" ht="15" x14ac:dyDescent="0.25">
      <c r="A3" s="378">
        <f>JURAT!F14</f>
        <v>0</v>
      </c>
      <c r="B3" s="378"/>
      <c r="C3" s="378"/>
      <c r="D3" s="378"/>
    </row>
    <row r="4" spans="1:16" s="121" customFormat="1" ht="15" x14ac:dyDescent="0.25">
      <c r="A4" s="123"/>
      <c r="B4" s="124"/>
      <c r="C4" s="124"/>
    </row>
    <row r="5" spans="1:16" customFormat="1" ht="15.75" customHeight="1" x14ac:dyDescent="0.25">
      <c r="A5" s="379" t="s">
        <v>98</v>
      </c>
      <c r="B5" s="379"/>
      <c r="C5" s="379"/>
      <c r="D5" s="379"/>
      <c r="E5" s="179">
        <f>JURAT!F11</f>
        <v>0</v>
      </c>
      <c r="F5" s="22"/>
      <c r="G5" s="23"/>
      <c r="H5" s="23"/>
      <c r="I5" s="23"/>
      <c r="J5" s="126"/>
      <c r="K5" s="126"/>
      <c r="L5" s="126"/>
      <c r="M5" s="126"/>
      <c r="N5" s="126"/>
      <c r="O5" s="126"/>
      <c r="P5" s="21"/>
    </row>
    <row r="6" spans="1:16" s="121" customFormat="1" ht="15" x14ac:dyDescent="0.25">
      <c r="A6" s="123"/>
      <c r="B6" s="124"/>
      <c r="C6" s="124"/>
    </row>
    <row r="7" spans="1:16" ht="29.25" customHeight="1" x14ac:dyDescent="0.25">
      <c r="A7" s="127"/>
      <c r="B7" s="372" t="s">
        <v>289</v>
      </c>
      <c r="C7" s="372"/>
      <c r="D7" s="372"/>
      <c r="E7" s="372"/>
      <c r="F7" s="372"/>
      <c r="G7" s="372"/>
      <c r="H7" s="372"/>
    </row>
    <row r="8" spans="1:16" ht="15" customHeight="1" x14ac:dyDescent="0.25">
      <c r="A8" s="129"/>
      <c r="B8" s="129"/>
      <c r="C8" s="130"/>
      <c r="D8" s="130"/>
      <c r="E8" s="130"/>
      <c r="F8" s="130"/>
      <c r="G8" s="130"/>
    </row>
    <row r="9" spans="1:16" s="135" customFormat="1" ht="15" customHeight="1" x14ac:dyDescent="0.25">
      <c r="A9" s="131"/>
      <c r="B9" s="132"/>
      <c r="C9" s="132" t="s">
        <v>290</v>
      </c>
      <c r="D9" s="133"/>
      <c r="E9" s="133"/>
      <c r="F9" s="133"/>
      <c r="G9" s="133"/>
      <c r="H9" s="134"/>
    </row>
    <row r="10" spans="1:16" s="135" customFormat="1" ht="15" customHeight="1" x14ac:dyDescent="0.25">
      <c r="A10" s="131"/>
      <c r="B10" s="132"/>
      <c r="C10" s="132"/>
      <c r="D10" s="133"/>
      <c r="E10" s="133"/>
      <c r="F10" s="133"/>
      <c r="G10" s="133"/>
      <c r="H10" s="134"/>
    </row>
    <row r="11" spans="1:16" ht="15" customHeight="1" x14ac:dyDescent="0.25">
      <c r="A11" s="136">
        <v>1</v>
      </c>
      <c r="B11" s="137" t="s">
        <v>291</v>
      </c>
      <c r="C11" s="137"/>
      <c r="D11" s="137"/>
      <c r="E11" s="137"/>
      <c r="F11" s="137"/>
      <c r="G11" s="137"/>
    </row>
    <row r="12" spans="1:16" ht="15" customHeight="1" thickBot="1" x14ac:dyDescent="0.3">
      <c r="A12" s="136"/>
      <c r="B12" s="137"/>
      <c r="C12" s="137"/>
      <c r="D12" s="137"/>
      <c r="E12" s="137"/>
      <c r="F12" s="137"/>
      <c r="G12" s="137"/>
    </row>
    <row r="13" spans="1:16" ht="15" customHeight="1" thickBot="1" x14ac:dyDescent="0.3">
      <c r="A13" s="138"/>
      <c r="B13" s="420" t="s">
        <v>292</v>
      </c>
      <c r="C13" s="421"/>
      <c r="D13" s="422"/>
      <c r="E13" s="423" t="s">
        <v>293</v>
      </c>
      <c r="F13" s="421"/>
      <c r="G13" s="424"/>
      <c r="H13" s="139" t="s">
        <v>294</v>
      </c>
    </row>
    <row r="14" spans="1:16" ht="15" customHeight="1" thickBot="1" x14ac:dyDescent="0.3">
      <c r="A14" s="138"/>
      <c r="B14" s="425"/>
      <c r="C14" s="426"/>
      <c r="D14" s="427"/>
      <c r="E14" s="428"/>
      <c r="F14" s="426"/>
      <c r="G14" s="429"/>
      <c r="H14" s="86"/>
    </row>
    <row r="15" spans="1:16" ht="15" customHeight="1" thickBot="1" x14ac:dyDescent="0.3">
      <c r="A15" s="138"/>
      <c r="B15" s="425"/>
      <c r="C15" s="426"/>
      <c r="D15" s="427"/>
      <c r="E15" s="428" t="s">
        <v>417</v>
      </c>
      <c r="F15" s="426"/>
      <c r="G15" s="429"/>
      <c r="H15" s="86"/>
    </row>
    <row r="16" spans="1:16" ht="15" customHeight="1" thickBot="1" x14ac:dyDescent="0.3">
      <c r="A16" s="138"/>
      <c r="B16" s="425"/>
      <c r="C16" s="426"/>
      <c r="D16" s="427"/>
      <c r="E16" s="428"/>
      <c r="F16" s="426"/>
      <c r="G16" s="429"/>
      <c r="H16" s="86"/>
    </row>
    <row r="17" spans="1:8" ht="15" customHeight="1" thickBot="1" x14ac:dyDescent="0.3">
      <c r="A17" s="138"/>
      <c r="B17" s="425"/>
      <c r="C17" s="426"/>
      <c r="D17" s="427"/>
      <c r="E17" s="428"/>
      <c r="F17" s="426"/>
      <c r="G17" s="429"/>
      <c r="H17" s="87"/>
    </row>
    <row r="18" spans="1:8" ht="15" customHeight="1" x14ac:dyDescent="0.25">
      <c r="A18" s="138"/>
      <c r="B18" s="140"/>
      <c r="C18" s="140"/>
      <c r="D18" s="140"/>
      <c r="E18" s="140"/>
      <c r="F18" s="140"/>
      <c r="G18" s="140"/>
      <c r="H18" s="140"/>
    </row>
    <row r="19" spans="1:8" ht="15" customHeight="1" thickBot="1" x14ac:dyDescent="0.3">
      <c r="A19" s="137"/>
      <c r="B19" s="137" t="s">
        <v>341</v>
      </c>
      <c r="C19" s="137"/>
      <c r="D19" s="137"/>
      <c r="E19" s="137"/>
      <c r="F19" s="137"/>
      <c r="H19" s="121"/>
    </row>
    <row r="20" spans="1:8" ht="15" customHeight="1" thickBot="1" x14ac:dyDescent="0.3">
      <c r="A20" s="137"/>
      <c r="B20" s="137" t="s">
        <v>343</v>
      </c>
      <c r="C20" s="137"/>
      <c r="D20" s="137"/>
      <c r="E20" s="137"/>
      <c r="F20" s="137"/>
      <c r="H20" s="78" t="s">
        <v>295</v>
      </c>
    </row>
    <row r="21" spans="1:8" ht="15" customHeight="1" x14ac:dyDescent="0.25">
      <c r="A21" s="137"/>
      <c r="B21" s="137"/>
      <c r="C21" s="137"/>
      <c r="D21" s="137"/>
      <c r="E21" s="137"/>
      <c r="F21" s="137"/>
      <c r="H21" s="141"/>
    </row>
    <row r="22" spans="1:8" ht="15" customHeight="1" thickBot="1" x14ac:dyDescent="0.3">
      <c r="B22" s="137" t="s">
        <v>296</v>
      </c>
      <c r="C22" s="137"/>
      <c r="D22" s="137"/>
      <c r="E22" s="137"/>
      <c r="F22" s="137"/>
      <c r="G22" s="137"/>
    </row>
    <row r="23" spans="1:8" ht="15" customHeight="1" x14ac:dyDescent="0.25">
      <c r="B23" s="430"/>
      <c r="C23" s="431"/>
      <c r="D23" s="431"/>
      <c r="E23" s="431"/>
      <c r="F23" s="431"/>
      <c r="G23" s="431"/>
      <c r="H23" s="432"/>
    </row>
    <row r="24" spans="1:8" ht="15" customHeight="1" thickBot="1" x14ac:dyDescent="0.3">
      <c r="B24" s="417"/>
      <c r="C24" s="418"/>
      <c r="D24" s="418"/>
      <c r="E24" s="418"/>
      <c r="F24" s="418"/>
      <c r="G24" s="418"/>
      <c r="H24" s="419"/>
    </row>
    <row r="25" spans="1:8" ht="15" customHeight="1" thickBot="1" x14ac:dyDescent="0.3">
      <c r="B25" s="137"/>
      <c r="C25" s="137"/>
      <c r="D25" s="137"/>
      <c r="E25" s="137"/>
      <c r="F25" s="137"/>
      <c r="G25" s="137"/>
      <c r="H25" s="142"/>
    </row>
    <row r="26" spans="1:8" ht="15" customHeight="1" thickBot="1" x14ac:dyDescent="0.3">
      <c r="B26" s="137" t="s">
        <v>297</v>
      </c>
      <c r="C26" s="137"/>
      <c r="D26" s="137"/>
      <c r="E26" s="137"/>
      <c r="F26" s="137"/>
      <c r="G26" s="137"/>
      <c r="H26" s="79" t="s">
        <v>295</v>
      </c>
    </row>
    <row r="27" spans="1:8" ht="15" customHeight="1" thickBot="1" x14ac:dyDescent="0.3">
      <c r="B27" s="137" t="s">
        <v>298</v>
      </c>
      <c r="C27" s="137"/>
      <c r="D27" s="137"/>
      <c r="E27" s="137"/>
      <c r="F27" s="137"/>
      <c r="G27" s="137"/>
      <c r="H27" s="78" t="s">
        <v>295</v>
      </c>
    </row>
    <row r="28" spans="1:8" ht="15" customHeight="1" x14ac:dyDescent="0.25">
      <c r="B28" s="137"/>
      <c r="C28" s="137"/>
      <c r="D28" s="137"/>
      <c r="E28" s="137"/>
      <c r="F28" s="137"/>
      <c r="G28" s="137"/>
      <c r="H28" s="141"/>
    </row>
    <row r="29" spans="1:8" ht="15" customHeight="1" thickBot="1" x14ac:dyDescent="0.3">
      <c r="B29" s="137" t="s">
        <v>299</v>
      </c>
      <c r="C29" s="137"/>
      <c r="D29" s="137"/>
      <c r="E29" s="137"/>
      <c r="F29" s="137"/>
      <c r="G29" s="137"/>
      <c r="H29" s="137"/>
    </row>
    <row r="30" spans="1:8" ht="15" customHeight="1" x14ac:dyDescent="0.25">
      <c r="A30" s="137"/>
      <c r="B30" s="391"/>
      <c r="C30" s="392"/>
      <c r="D30" s="392"/>
      <c r="E30" s="392"/>
      <c r="F30" s="392"/>
      <c r="G30" s="392"/>
      <c r="H30" s="393"/>
    </row>
    <row r="31" spans="1:8" ht="15" customHeight="1" thickBot="1" x14ac:dyDescent="0.3">
      <c r="A31" s="137"/>
      <c r="B31" s="394"/>
      <c r="C31" s="395"/>
      <c r="D31" s="395"/>
      <c r="E31" s="395"/>
      <c r="F31" s="395"/>
      <c r="G31" s="395"/>
      <c r="H31" s="396"/>
    </row>
    <row r="32" spans="1:8" ht="15" customHeight="1" x14ac:dyDescent="0.25">
      <c r="A32" s="137"/>
      <c r="B32" s="143"/>
      <c r="C32" s="143"/>
      <c r="D32" s="143"/>
      <c r="E32" s="143"/>
      <c r="F32" s="143"/>
      <c r="G32" s="143"/>
      <c r="H32" s="143"/>
    </row>
    <row r="33" spans="1:8" ht="15" customHeight="1" x14ac:dyDescent="0.25">
      <c r="A33" s="137"/>
      <c r="B33" s="132" t="s">
        <v>344</v>
      </c>
      <c r="C33" s="130"/>
      <c r="D33" s="130"/>
      <c r="E33" s="130"/>
      <c r="F33" s="130"/>
      <c r="G33" s="144"/>
      <c r="H33" s="130"/>
    </row>
    <row r="34" spans="1:8" ht="15" customHeight="1" x14ac:dyDescent="0.25">
      <c r="A34" s="137"/>
      <c r="B34" s="132"/>
      <c r="C34" s="130"/>
      <c r="D34" s="130"/>
      <c r="E34" s="130"/>
      <c r="F34" s="130"/>
      <c r="G34" s="144"/>
      <c r="H34" s="130"/>
    </row>
    <row r="35" spans="1:8" ht="15" customHeight="1" thickBot="1" x14ac:dyDescent="0.3">
      <c r="A35" s="145">
        <f>A11+1</f>
        <v>2</v>
      </c>
      <c r="B35" s="137" t="s">
        <v>300</v>
      </c>
      <c r="C35" s="137"/>
      <c r="D35" s="137"/>
      <c r="E35" s="137"/>
      <c r="F35" s="137"/>
      <c r="G35" s="137"/>
    </row>
    <row r="36" spans="1:8" ht="15" customHeight="1" thickBot="1" x14ac:dyDescent="0.3">
      <c r="A36" s="137"/>
      <c r="B36" s="137"/>
      <c r="C36" s="137" t="s">
        <v>292</v>
      </c>
      <c r="D36" s="380"/>
      <c r="E36" s="381"/>
      <c r="F36" s="381"/>
      <c r="G36" s="381"/>
      <c r="H36" s="382"/>
    </row>
    <row r="37" spans="1:8" ht="15" customHeight="1" thickBot="1" x14ac:dyDescent="0.3">
      <c r="A37" s="137"/>
      <c r="B37" s="137"/>
      <c r="C37" s="137" t="s">
        <v>301</v>
      </c>
      <c r="D37" s="380"/>
      <c r="E37" s="381"/>
      <c r="F37" s="381"/>
      <c r="G37" s="381"/>
      <c r="H37" s="382"/>
    </row>
    <row r="38" spans="1:8" ht="15" customHeight="1" thickBot="1" x14ac:dyDescent="0.3">
      <c r="A38" s="137"/>
      <c r="B38" s="137"/>
      <c r="C38" s="137" t="s">
        <v>293</v>
      </c>
      <c r="D38" s="380"/>
      <c r="E38" s="381"/>
      <c r="F38" s="381"/>
      <c r="G38" s="381"/>
      <c r="H38" s="382"/>
    </row>
    <row r="39" spans="1:8" ht="15" customHeight="1" thickBot="1" x14ac:dyDescent="0.3">
      <c r="A39" s="137"/>
      <c r="B39" s="137"/>
      <c r="C39" s="137" t="s">
        <v>346</v>
      </c>
      <c r="D39" s="146"/>
      <c r="E39" s="146"/>
      <c r="F39" s="146"/>
      <c r="G39" s="146"/>
      <c r="H39" s="78" t="s">
        <v>295</v>
      </c>
    </row>
    <row r="40" spans="1:8" ht="15" customHeight="1" x14ac:dyDescent="0.25">
      <c r="A40" s="137"/>
      <c r="B40" s="137"/>
      <c r="C40" s="137"/>
      <c r="D40" s="137"/>
      <c r="E40" s="137"/>
      <c r="F40" s="137"/>
      <c r="G40" s="137"/>
      <c r="H40" s="121"/>
    </row>
    <row r="41" spans="1:8" ht="15" customHeight="1" thickBot="1" x14ac:dyDescent="0.3">
      <c r="A41" s="145">
        <f>+A35+1</f>
        <v>3</v>
      </c>
      <c r="B41" s="137" t="s">
        <v>302</v>
      </c>
      <c r="C41" s="137"/>
      <c r="D41" s="137"/>
      <c r="E41" s="137"/>
      <c r="F41" s="137"/>
      <c r="G41" s="137"/>
    </row>
    <row r="42" spans="1:8" ht="15" customHeight="1" thickBot="1" x14ac:dyDescent="0.3">
      <c r="A42" s="137"/>
      <c r="B42" s="137"/>
      <c r="C42" s="137" t="s">
        <v>292</v>
      </c>
      <c r="D42" s="380"/>
      <c r="E42" s="381"/>
      <c r="F42" s="381"/>
      <c r="G42" s="381"/>
      <c r="H42" s="382"/>
    </row>
    <row r="43" spans="1:8" ht="15" customHeight="1" thickBot="1" x14ac:dyDescent="0.3">
      <c r="A43" s="137"/>
      <c r="B43" s="137"/>
      <c r="C43" s="137" t="s">
        <v>301</v>
      </c>
      <c r="D43" s="380"/>
      <c r="E43" s="381"/>
      <c r="F43" s="381"/>
      <c r="G43" s="381"/>
      <c r="H43" s="382"/>
    </row>
    <row r="44" spans="1:8" ht="15" customHeight="1" thickBot="1" x14ac:dyDescent="0.3">
      <c r="A44" s="137"/>
      <c r="B44" s="137"/>
      <c r="C44" s="137" t="s">
        <v>293</v>
      </c>
      <c r="D44" s="380"/>
      <c r="E44" s="381"/>
      <c r="F44" s="381"/>
      <c r="G44" s="381"/>
      <c r="H44" s="382"/>
    </row>
    <row r="45" spans="1:8" ht="15" customHeight="1" thickBot="1" x14ac:dyDescent="0.3">
      <c r="A45" s="137"/>
      <c r="B45" s="137"/>
      <c r="C45" s="137" t="s">
        <v>346</v>
      </c>
      <c r="D45" s="146"/>
      <c r="E45" s="146"/>
      <c r="F45" s="146"/>
      <c r="G45" s="146"/>
      <c r="H45" s="78" t="s">
        <v>295</v>
      </c>
    </row>
    <row r="46" spans="1:8" ht="15" customHeight="1" x14ac:dyDescent="0.25">
      <c r="A46" s="137"/>
      <c r="B46" s="137"/>
      <c r="C46" s="137"/>
      <c r="D46" s="137"/>
      <c r="E46" s="137"/>
      <c r="F46" s="137"/>
      <c r="G46" s="137"/>
      <c r="H46" s="121"/>
    </row>
    <row r="47" spans="1:8" ht="15" customHeight="1" thickBot="1" x14ac:dyDescent="0.3">
      <c r="A47" s="145">
        <f>+A41+1</f>
        <v>4</v>
      </c>
      <c r="B47" s="137" t="s">
        <v>345</v>
      </c>
      <c r="C47" s="137"/>
      <c r="D47" s="137"/>
      <c r="E47" s="137"/>
      <c r="F47" s="137"/>
      <c r="G47" s="137"/>
    </row>
    <row r="48" spans="1:8" ht="15" customHeight="1" thickBot="1" x14ac:dyDescent="0.3">
      <c r="A48" s="137"/>
      <c r="B48" s="137"/>
      <c r="C48" s="137" t="s">
        <v>292</v>
      </c>
      <c r="D48" s="380"/>
      <c r="E48" s="381"/>
      <c r="F48" s="381"/>
      <c r="G48" s="381"/>
      <c r="H48" s="382"/>
    </row>
    <row r="49" spans="1:8" ht="15" customHeight="1" thickBot="1" x14ac:dyDescent="0.3">
      <c r="A49" s="137"/>
      <c r="B49" s="137"/>
      <c r="C49" s="137" t="s">
        <v>301</v>
      </c>
      <c r="D49" s="380"/>
      <c r="E49" s="381"/>
      <c r="F49" s="381"/>
      <c r="G49" s="381"/>
      <c r="H49" s="382"/>
    </row>
    <row r="50" spans="1:8" ht="15" customHeight="1" thickBot="1" x14ac:dyDescent="0.3">
      <c r="A50" s="137"/>
      <c r="B50" s="137"/>
      <c r="C50" s="137" t="s">
        <v>293</v>
      </c>
      <c r="D50" s="380"/>
      <c r="E50" s="381"/>
      <c r="F50" s="381"/>
      <c r="G50" s="381"/>
      <c r="H50" s="382"/>
    </row>
    <row r="51" spans="1:8" ht="15" customHeight="1" thickBot="1" x14ac:dyDescent="0.3">
      <c r="A51" s="137"/>
      <c r="B51" s="137"/>
      <c r="C51" s="137" t="s">
        <v>346</v>
      </c>
      <c r="D51" s="146"/>
      <c r="E51" s="146"/>
      <c r="F51" s="146"/>
      <c r="G51" s="146"/>
      <c r="H51" s="78" t="s">
        <v>295</v>
      </c>
    </row>
    <row r="52" spans="1:8" ht="15" customHeight="1" x14ac:dyDescent="0.25">
      <c r="A52" s="137"/>
      <c r="B52" s="137"/>
      <c r="C52" s="137"/>
      <c r="D52" s="137"/>
      <c r="E52" s="137"/>
      <c r="F52" s="137"/>
      <c r="G52" s="137"/>
      <c r="H52" s="141"/>
    </row>
    <row r="53" spans="1:8" ht="15" customHeight="1" x14ac:dyDescent="0.25">
      <c r="A53" s="137"/>
      <c r="B53" s="137"/>
      <c r="C53" s="137"/>
      <c r="D53" s="137"/>
      <c r="E53" s="137"/>
      <c r="F53" s="137"/>
      <c r="G53" s="137"/>
      <c r="H53" s="121"/>
    </row>
    <row r="54" spans="1:8" ht="15" customHeight="1" x14ac:dyDescent="0.25">
      <c r="A54" s="137"/>
      <c r="B54" s="132" t="s">
        <v>303</v>
      </c>
      <c r="C54" s="130"/>
      <c r="D54" s="130"/>
      <c r="E54" s="130"/>
      <c r="F54" s="130"/>
      <c r="G54" s="144"/>
      <c r="H54" s="130"/>
    </row>
    <row r="55" spans="1:8" ht="15" customHeight="1" thickBot="1" x14ac:dyDescent="0.3">
      <c r="A55" s="137"/>
      <c r="B55" s="132"/>
      <c r="C55" s="130"/>
      <c r="D55" s="130"/>
      <c r="E55" s="130"/>
      <c r="F55" s="130"/>
      <c r="G55" s="144"/>
      <c r="H55" s="130"/>
    </row>
    <row r="56" spans="1:8" ht="15" customHeight="1" thickBot="1" x14ac:dyDescent="0.3">
      <c r="A56" s="145">
        <f>+A47+1</f>
        <v>5</v>
      </c>
      <c r="B56" s="147" t="s">
        <v>304</v>
      </c>
      <c r="C56" s="140"/>
      <c r="D56" s="137"/>
      <c r="E56" s="137"/>
      <c r="F56" s="137"/>
      <c r="G56" s="137"/>
      <c r="H56" s="78" t="s">
        <v>295</v>
      </c>
    </row>
    <row r="57" spans="1:8" ht="15" customHeight="1" thickBot="1" x14ac:dyDescent="0.3">
      <c r="A57" s="137"/>
      <c r="C57" s="140"/>
      <c r="D57" s="137"/>
      <c r="E57" s="137"/>
      <c r="F57" s="137"/>
      <c r="G57" s="137"/>
    </row>
    <row r="58" spans="1:8" ht="15" customHeight="1" thickBot="1" x14ac:dyDescent="0.3">
      <c r="A58" s="145">
        <f>+A56+1</f>
        <v>6</v>
      </c>
      <c r="B58" s="137" t="s">
        <v>305</v>
      </c>
      <c r="C58" s="137"/>
      <c r="D58" s="137"/>
      <c r="E58" s="137" t="s">
        <v>31</v>
      </c>
      <c r="F58" s="137"/>
      <c r="G58" s="137"/>
      <c r="H58" s="78" t="s">
        <v>295</v>
      </c>
    </row>
    <row r="59" spans="1:8" ht="15" customHeight="1" thickBot="1" x14ac:dyDescent="0.3">
      <c r="A59" s="137"/>
      <c r="B59" s="137" t="s">
        <v>306</v>
      </c>
      <c r="C59" s="137"/>
      <c r="D59" s="137"/>
      <c r="F59" s="137"/>
      <c r="G59" s="137"/>
      <c r="H59" s="80">
        <v>0</v>
      </c>
    </row>
    <row r="60" spans="1:8" ht="15" customHeight="1" thickBot="1" x14ac:dyDescent="0.3">
      <c r="A60" s="137"/>
      <c r="B60" s="137" t="s">
        <v>307</v>
      </c>
      <c r="C60" s="137"/>
      <c r="D60" s="137"/>
      <c r="E60" s="137"/>
      <c r="F60" s="137" t="s">
        <v>31</v>
      </c>
      <c r="G60" s="137"/>
      <c r="H60" s="81"/>
    </row>
    <row r="61" spans="1:8" ht="15" customHeight="1" x14ac:dyDescent="0.25">
      <c r="A61" s="137"/>
      <c r="B61" s="137"/>
      <c r="C61" s="137"/>
      <c r="D61" s="137"/>
      <c r="E61" s="137"/>
      <c r="F61" s="137"/>
      <c r="G61" s="137"/>
      <c r="H61" s="148"/>
    </row>
    <row r="62" spans="1:8" ht="15" customHeight="1" x14ac:dyDescent="0.25">
      <c r="A62" s="137"/>
      <c r="B62" s="137"/>
      <c r="C62" s="137"/>
      <c r="D62" s="137"/>
      <c r="E62" s="137"/>
      <c r="F62" s="137"/>
      <c r="G62" s="137"/>
      <c r="H62" s="137"/>
    </row>
    <row r="63" spans="1:8" ht="15" customHeight="1" x14ac:dyDescent="0.25">
      <c r="A63" s="137"/>
      <c r="B63" s="132" t="s">
        <v>308</v>
      </c>
      <c r="C63" s="132"/>
      <c r="D63" s="132"/>
      <c r="E63" s="132"/>
      <c r="F63" s="132"/>
      <c r="G63" s="132"/>
      <c r="H63" s="132"/>
    </row>
    <row r="64" spans="1:8" ht="15" customHeight="1" thickBot="1" x14ac:dyDescent="0.3">
      <c r="A64" s="137"/>
      <c r="B64" s="132"/>
      <c r="C64" s="132"/>
      <c r="D64" s="132"/>
      <c r="E64" s="132"/>
      <c r="F64" s="132"/>
      <c r="G64" s="132"/>
      <c r="H64" s="132"/>
    </row>
    <row r="65" spans="1:9" ht="15" customHeight="1" thickBot="1" x14ac:dyDescent="0.3">
      <c r="A65" s="145">
        <f>+A58+1</f>
        <v>7</v>
      </c>
      <c r="B65" s="383" t="s">
        <v>309</v>
      </c>
      <c r="C65" s="383"/>
      <c r="D65" s="383"/>
      <c r="E65" s="383"/>
      <c r="F65" s="383"/>
      <c r="G65" s="384"/>
      <c r="H65" s="78" t="s">
        <v>295</v>
      </c>
    </row>
    <row r="66" spans="1:9" ht="15" customHeight="1" x14ac:dyDescent="0.25">
      <c r="A66" s="137"/>
      <c r="B66" s="137" t="s">
        <v>342</v>
      </c>
      <c r="D66" s="137"/>
      <c r="G66" s="140"/>
      <c r="H66" s="121"/>
    </row>
    <row r="67" spans="1:9" ht="15" customHeight="1" thickBot="1" x14ac:dyDescent="0.3">
      <c r="A67" s="137"/>
      <c r="B67" s="137"/>
      <c r="D67" s="137"/>
      <c r="G67" s="140"/>
      <c r="H67" s="121"/>
    </row>
    <row r="68" spans="1:9" ht="15" customHeight="1" thickBot="1" x14ac:dyDescent="0.3">
      <c r="A68" s="146">
        <f>A65+1</f>
        <v>8</v>
      </c>
      <c r="B68" s="137" t="s">
        <v>347</v>
      </c>
      <c r="D68" s="137"/>
      <c r="G68" s="140"/>
      <c r="H68" s="78" t="s">
        <v>295</v>
      </c>
    </row>
    <row r="69" spans="1:9" ht="15" customHeight="1" x14ac:dyDescent="0.25">
      <c r="A69" s="137"/>
      <c r="B69" s="137" t="s">
        <v>348</v>
      </c>
      <c r="D69" s="137"/>
      <c r="G69" s="140"/>
      <c r="H69" s="121"/>
    </row>
    <row r="70" spans="1:9" ht="15" customHeight="1" thickBot="1" x14ac:dyDescent="0.3">
      <c r="A70" s="137"/>
      <c r="B70" s="137"/>
      <c r="D70" s="137"/>
      <c r="G70" s="140"/>
      <c r="H70" s="121"/>
    </row>
    <row r="71" spans="1:9" ht="15" customHeight="1" thickBot="1" x14ac:dyDescent="0.3">
      <c r="A71" s="146">
        <f>A68+1</f>
        <v>9</v>
      </c>
      <c r="B71" s="137" t="s">
        <v>349</v>
      </c>
      <c r="D71" s="137"/>
      <c r="G71" s="140"/>
      <c r="H71" s="78" t="s">
        <v>295</v>
      </c>
    </row>
    <row r="72" spans="1:9" ht="15" customHeight="1" thickBot="1" x14ac:dyDescent="0.3">
      <c r="A72" s="137"/>
      <c r="B72" s="137" t="s">
        <v>350</v>
      </c>
      <c r="D72" s="137"/>
      <c r="G72" s="140"/>
      <c r="H72" s="88"/>
      <c r="I72" s="149"/>
    </row>
    <row r="73" spans="1:9" ht="15" customHeight="1" x14ac:dyDescent="0.25">
      <c r="A73" s="137"/>
      <c r="B73" s="137"/>
      <c r="C73" s="137"/>
      <c r="D73" s="137"/>
      <c r="E73" s="137"/>
      <c r="F73" s="137"/>
      <c r="G73" s="137"/>
      <c r="H73" s="150" t="s">
        <v>230</v>
      </c>
      <c r="I73" s="151"/>
    </row>
    <row r="74" spans="1:9" ht="15" customHeight="1" x14ac:dyDescent="0.25">
      <c r="A74" s="137"/>
      <c r="B74" s="137"/>
      <c r="C74" s="137"/>
      <c r="D74" s="137"/>
      <c r="E74" s="137"/>
      <c r="F74" s="137"/>
      <c r="G74" s="137"/>
      <c r="H74" s="151"/>
      <c r="I74" s="151"/>
    </row>
    <row r="75" spans="1:9" ht="15" customHeight="1" x14ac:dyDescent="0.25">
      <c r="A75" s="133"/>
      <c r="B75" s="132" t="s">
        <v>310</v>
      </c>
      <c r="C75" s="132"/>
      <c r="D75" s="132"/>
      <c r="E75" s="132"/>
      <c r="F75" s="132"/>
      <c r="G75" s="132"/>
      <c r="H75" s="132"/>
    </row>
    <row r="76" spans="1:9" ht="15" customHeight="1" thickBot="1" x14ac:dyDescent="0.3">
      <c r="A76" s="133"/>
      <c r="B76" s="132"/>
      <c r="C76" s="132"/>
      <c r="D76" s="132"/>
      <c r="E76" s="132"/>
      <c r="F76" s="132"/>
      <c r="G76" s="132"/>
      <c r="H76" s="132"/>
    </row>
    <row r="77" spans="1:9" ht="15" customHeight="1" thickBot="1" x14ac:dyDescent="0.3">
      <c r="A77" s="145">
        <f>+A71+1</f>
        <v>10</v>
      </c>
      <c r="B77" s="137" t="s">
        <v>311</v>
      </c>
      <c r="C77" s="140"/>
      <c r="E77" s="137"/>
      <c r="F77" s="137"/>
      <c r="G77" s="137"/>
      <c r="H77" s="82"/>
    </row>
    <row r="78" spans="1:9" ht="15" customHeight="1" x14ac:dyDescent="0.25">
      <c r="A78" s="137"/>
      <c r="B78" s="137" t="s">
        <v>356</v>
      </c>
      <c r="D78" s="137"/>
      <c r="E78" s="137"/>
      <c r="F78" s="137"/>
      <c r="H78" s="121"/>
    </row>
    <row r="79" spans="1:9" ht="15" customHeight="1" thickBot="1" x14ac:dyDescent="0.3">
      <c r="A79" s="137"/>
      <c r="B79" s="137"/>
      <c r="D79" s="137"/>
      <c r="E79" s="137"/>
      <c r="F79" s="137"/>
      <c r="H79" s="121"/>
    </row>
    <row r="80" spans="1:9" ht="15" customHeight="1" thickBot="1" x14ac:dyDescent="0.3">
      <c r="A80" s="145">
        <f>+A77+1</f>
        <v>11</v>
      </c>
      <c r="B80" s="137" t="s">
        <v>312</v>
      </c>
      <c r="C80" s="140"/>
      <c r="E80" s="137"/>
      <c r="F80" s="137"/>
      <c r="G80" s="137"/>
      <c r="H80" s="82"/>
    </row>
    <row r="81" spans="1:8" ht="15" customHeight="1" thickBot="1" x14ac:dyDescent="0.3">
      <c r="A81" s="152"/>
      <c r="B81" s="137"/>
      <c r="C81" s="153"/>
      <c r="D81" s="154"/>
      <c r="E81" s="154"/>
      <c r="F81" s="154"/>
      <c r="H81" s="121"/>
    </row>
    <row r="82" spans="1:8" ht="15" customHeight="1" thickBot="1" x14ac:dyDescent="0.3">
      <c r="A82" s="145">
        <f>+A80+1</f>
        <v>12</v>
      </c>
      <c r="B82" s="137" t="s">
        <v>313</v>
      </c>
      <c r="C82" s="140"/>
      <c r="E82" s="137"/>
      <c r="F82" s="137"/>
      <c r="G82" s="137"/>
      <c r="H82" s="78" t="s">
        <v>295</v>
      </c>
    </row>
    <row r="83" spans="1:8" ht="15" customHeight="1" x14ac:dyDescent="0.25">
      <c r="A83" s="145"/>
      <c r="B83" s="137"/>
      <c r="C83" s="140"/>
      <c r="E83" s="137"/>
      <c r="F83" s="137"/>
      <c r="G83" s="137"/>
      <c r="H83" s="141"/>
    </row>
    <row r="84" spans="1:8" ht="15" customHeight="1" thickBot="1" x14ac:dyDescent="0.3">
      <c r="A84" s="145"/>
      <c r="B84" s="137" t="s">
        <v>314</v>
      </c>
      <c r="D84" s="137"/>
      <c r="E84" s="137"/>
      <c r="F84" s="137"/>
      <c r="H84" s="155"/>
    </row>
    <row r="85" spans="1:8" ht="15" customHeight="1" thickBot="1" x14ac:dyDescent="0.3">
      <c r="A85" s="137"/>
      <c r="B85" s="385" t="s">
        <v>315</v>
      </c>
      <c r="C85" s="386"/>
      <c r="D85" s="386"/>
      <c r="E85" s="386"/>
      <c r="F85" s="387"/>
      <c r="G85" s="156" t="s">
        <v>316</v>
      </c>
      <c r="H85" s="157"/>
    </row>
    <row r="86" spans="1:8" ht="15" customHeight="1" thickBot="1" x14ac:dyDescent="0.3">
      <c r="A86" s="137"/>
      <c r="B86" s="388"/>
      <c r="C86" s="389"/>
      <c r="D86" s="389"/>
      <c r="E86" s="389"/>
      <c r="F86" s="390"/>
      <c r="G86" s="83"/>
      <c r="H86" s="155"/>
    </row>
    <row r="87" spans="1:8" ht="15" customHeight="1" thickBot="1" x14ac:dyDescent="0.3">
      <c r="A87" s="137"/>
      <c r="B87" s="388"/>
      <c r="C87" s="389"/>
      <c r="D87" s="389"/>
      <c r="E87" s="389"/>
      <c r="F87" s="390"/>
      <c r="G87" s="83"/>
      <c r="H87" s="155"/>
    </row>
    <row r="88" spans="1:8" ht="15" customHeight="1" thickBot="1" x14ac:dyDescent="0.3">
      <c r="A88" s="137"/>
      <c r="B88" s="388"/>
      <c r="C88" s="389"/>
      <c r="D88" s="389"/>
      <c r="E88" s="389"/>
      <c r="F88" s="390"/>
      <c r="G88" s="83"/>
      <c r="H88" s="155"/>
    </row>
    <row r="89" spans="1:8" ht="15" customHeight="1" x14ac:dyDescent="0.25">
      <c r="A89" s="137"/>
      <c r="B89" s="137"/>
      <c r="C89" s="137"/>
      <c r="D89" s="137"/>
      <c r="E89" s="137"/>
      <c r="F89" s="137"/>
      <c r="G89" s="84"/>
      <c r="H89" s="155"/>
    </row>
    <row r="90" spans="1:8" ht="15" customHeight="1" x14ac:dyDescent="0.25">
      <c r="A90" s="180">
        <f>JURAT!F12</f>
        <v>0</v>
      </c>
      <c r="B90" s="158"/>
      <c r="C90" s="158"/>
      <c r="E90" s="158"/>
      <c r="F90" s="158"/>
      <c r="H90" s="122" t="s">
        <v>317</v>
      </c>
    </row>
    <row r="91" spans="1:8" ht="15" customHeight="1" x14ac:dyDescent="0.25">
      <c r="A91" s="181">
        <f>JURAT!F14</f>
        <v>0</v>
      </c>
      <c r="B91" s="158"/>
      <c r="C91" s="158"/>
      <c r="E91" s="158"/>
      <c r="F91" s="158"/>
    </row>
    <row r="92" spans="1:8" ht="15" customHeight="1" x14ac:dyDescent="0.25">
      <c r="A92" s="403">
        <f>JURAT!F11</f>
        <v>0</v>
      </c>
      <c r="B92" s="403"/>
      <c r="C92" s="403"/>
      <c r="E92" s="158"/>
      <c r="F92" s="158"/>
    </row>
    <row r="93" spans="1:8" ht="15" customHeight="1" x14ac:dyDescent="0.25">
      <c r="A93" s="159"/>
      <c r="B93" s="159"/>
      <c r="C93" s="159"/>
      <c r="E93" s="158"/>
      <c r="F93" s="158"/>
    </row>
    <row r="94" spans="1:8" ht="29.25" customHeight="1" x14ac:dyDescent="0.25">
      <c r="A94" s="127"/>
      <c r="B94" s="372" t="s">
        <v>318</v>
      </c>
      <c r="C94" s="372"/>
      <c r="D94" s="372"/>
      <c r="E94" s="372"/>
      <c r="F94" s="372"/>
      <c r="G94" s="372"/>
      <c r="H94" s="372"/>
    </row>
    <row r="95" spans="1:8" ht="15" customHeight="1" x14ac:dyDescent="0.25">
      <c r="A95" s="133"/>
      <c r="B95" s="137"/>
      <c r="C95" s="137"/>
      <c r="D95" s="130"/>
      <c r="E95" s="133"/>
      <c r="F95" s="137"/>
      <c r="G95" s="137"/>
      <c r="H95" s="137"/>
    </row>
    <row r="96" spans="1:8" ht="15" customHeight="1" x14ac:dyDescent="0.25">
      <c r="A96" s="137"/>
      <c r="B96" s="132" t="s">
        <v>319</v>
      </c>
      <c r="C96" s="130"/>
      <c r="D96" s="130"/>
      <c r="E96" s="130"/>
      <c r="F96" s="130"/>
      <c r="G96" s="130"/>
      <c r="H96" s="144"/>
    </row>
    <row r="97" spans="1:10" ht="13.9" customHeight="1" x14ac:dyDescent="0.25">
      <c r="A97" s="145">
        <f>+A82+1</f>
        <v>13</v>
      </c>
      <c r="B97" s="155" t="s">
        <v>320</v>
      </c>
      <c r="C97" s="155"/>
      <c r="D97" s="155"/>
      <c r="E97" s="160"/>
      <c r="F97" s="160"/>
      <c r="H97" s="182">
        <f>'(2) Balance Sheet'!B72</f>
        <v>0</v>
      </c>
      <c r="J97" s="161"/>
    </row>
    <row r="98" spans="1:10" ht="15" customHeight="1" thickBot="1" x14ac:dyDescent="0.3">
      <c r="A98" s="162"/>
      <c r="B98" s="155" t="s">
        <v>321</v>
      </c>
      <c r="C98" s="155"/>
      <c r="D98" s="155"/>
      <c r="E98" s="160"/>
      <c r="F98" s="160"/>
      <c r="H98" s="183" t="e">
        <f>VLOOKUP(JURAT!B23,'(4) Questionnaire'!A101:E106,5,FALSE)</f>
        <v>#N/A</v>
      </c>
      <c r="I98" s="163"/>
    </row>
    <row r="99" spans="1:10" ht="15" customHeight="1" thickBot="1" x14ac:dyDescent="0.3">
      <c r="B99" s="155" t="s">
        <v>322</v>
      </c>
      <c r="C99" s="155"/>
      <c r="D99" s="155"/>
      <c r="E99" s="160"/>
      <c r="F99" s="160"/>
      <c r="H99" s="184" t="e">
        <f>IF(H97&gt;=H98,"Yes","No")</f>
        <v>#N/A</v>
      </c>
      <c r="I99" s="164"/>
    </row>
    <row r="100" spans="1:10" ht="63" hidden="1" customHeight="1" thickBot="1" x14ac:dyDescent="0.3">
      <c r="A100" s="404" t="s">
        <v>323</v>
      </c>
      <c r="B100" s="405"/>
      <c r="C100" s="405"/>
      <c r="D100" s="406"/>
      <c r="E100" s="165" t="s">
        <v>351</v>
      </c>
      <c r="F100" s="166"/>
      <c r="G100" s="166"/>
      <c r="H100" s="166"/>
      <c r="I100" s="164"/>
    </row>
    <row r="101" spans="1:10" ht="15" hidden="1" customHeight="1" x14ac:dyDescent="0.25">
      <c r="A101" s="407" t="s">
        <v>224</v>
      </c>
      <c r="B101" s="408"/>
      <c r="C101" s="408"/>
      <c r="D101" s="408"/>
      <c r="E101" s="167">
        <v>250000</v>
      </c>
      <c r="F101" s="121"/>
      <c r="H101" s="141"/>
      <c r="I101" s="164"/>
    </row>
    <row r="102" spans="1:10" ht="15" hidden="1" customHeight="1" x14ac:dyDescent="0.25">
      <c r="A102" s="409" t="s">
        <v>225</v>
      </c>
      <c r="B102" s="410"/>
      <c r="C102" s="410"/>
      <c r="D102" s="410"/>
      <c r="E102" s="168">
        <v>500000</v>
      </c>
      <c r="F102" s="121"/>
      <c r="H102" s="141"/>
      <c r="I102" s="164"/>
    </row>
    <row r="103" spans="1:10" ht="15" hidden="1" customHeight="1" x14ac:dyDescent="0.25">
      <c r="A103" s="409" t="s">
        <v>226</v>
      </c>
      <c r="B103" s="410"/>
      <c r="C103" s="410"/>
      <c r="D103" s="410"/>
      <c r="E103" s="168" t="s">
        <v>353</v>
      </c>
      <c r="F103" s="121"/>
      <c r="H103" s="141"/>
      <c r="I103" s="164"/>
    </row>
    <row r="104" spans="1:10" ht="15" hidden="1" customHeight="1" x14ac:dyDescent="0.25">
      <c r="A104" s="409" t="s">
        <v>227</v>
      </c>
      <c r="B104" s="410"/>
      <c r="C104" s="410"/>
      <c r="D104" s="410"/>
      <c r="E104" s="168">
        <v>500000</v>
      </c>
      <c r="F104" s="121"/>
      <c r="H104" s="141"/>
      <c r="I104" s="164"/>
    </row>
    <row r="105" spans="1:10" ht="15" hidden="1" customHeight="1" x14ac:dyDescent="0.25">
      <c r="A105" s="415" t="s">
        <v>324</v>
      </c>
      <c r="B105" s="416"/>
      <c r="C105" s="416"/>
      <c r="D105" s="416"/>
      <c r="E105" s="168">
        <v>500000</v>
      </c>
      <c r="F105" s="121"/>
      <c r="H105" s="141"/>
      <c r="I105" s="164"/>
    </row>
    <row r="106" spans="1:10" ht="15" hidden="1" customHeight="1" thickBot="1" x14ac:dyDescent="0.3">
      <c r="A106" s="411" t="s">
        <v>352</v>
      </c>
      <c r="B106" s="412"/>
      <c r="C106" s="412"/>
      <c r="D106" s="412"/>
      <c r="E106" s="169" t="s">
        <v>353</v>
      </c>
      <c r="F106" s="121"/>
      <c r="H106" s="141"/>
      <c r="I106" s="164"/>
    </row>
    <row r="107" spans="1:10" ht="15.6" hidden="1" customHeight="1" x14ac:dyDescent="0.25">
      <c r="A107" s="413" t="s">
        <v>325</v>
      </c>
      <c r="B107" s="414"/>
      <c r="C107" s="414"/>
      <c r="D107" s="414"/>
      <c r="E107" s="170" t="s">
        <v>326</v>
      </c>
      <c r="F107" s="170"/>
      <c r="H107" s="141"/>
      <c r="I107" s="164"/>
    </row>
    <row r="108" spans="1:10" ht="15.6" customHeight="1" x14ac:dyDescent="0.25">
      <c r="A108" s="171"/>
      <c r="B108" s="171"/>
      <c r="C108" s="171"/>
      <c r="D108" s="171"/>
      <c r="E108" s="170"/>
      <c r="F108" s="170"/>
      <c r="H108" s="141"/>
      <c r="I108" s="164"/>
    </row>
    <row r="109" spans="1:10" ht="15" customHeight="1" thickBot="1" x14ac:dyDescent="0.3">
      <c r="B109" s="155" t="s">
        <v>327</v>
      </c>
      <c r="C109" s="155"/>
      <c r="D109" s="155"/>
      <c r="E109" s="172"/>
      <c r="F109" s="172"/>
      <c r="G109" s="173"/>
      <c r="H109" s="174"/>
    </row>
    <row r="110" spans="1:10" ht="15" customHeight="1" x14ac:dyDescent="0.25">
      <c r="B110" s="397"/>
      <c r="C110" s="398"/>
      <c r="D110" s="398"/>
      <c r="E110" s="398"/>
      <c r="F110" s="398"/>
      <c r="G110" s="398"/>
      <c r="H110" s="399"/>
    </row>
    <row r="111" spans="1:10" ht="15" customHeight="1" thickBot="1" x14ac:dyDescent="0.3">
      <c r="B111" s="400"/>
      <c r="C111" s="401"/>
      <c r="D111" s="401"/>
      <c r="E111" s="401"/>
      <c r="F111" s="401"/>
      <c r="G111" s="401"/>
      <c r="H111" s="402"/>
    </row>
    <row r="112" spans="1:10" ht="15.6" customHeight="1" x14ac:dyDescent="0.25">
      <c r="B112" s="155"/>
      <c r="C112" s="155"/>
      <c r="D112" s="155"/>
      <c r="E112" s="155"/>
      <c r="F112" s="155"/>
      <c r="G112" s="155"/>
    </row>
    <row r="113" spans="1:13" ht="15" customHeight="1" thickBot="1" x14ac:dyDescent="0.3">
      <c r="A113" s="145">
        <f>+A97+1</f>
        <v>14</v>
      </c>
      <c r="B113" s="155" t="s">
        <v>328</v>
      </c>
      <c r="C113" s="155"/>
      <c r="D113" s="155"/>
      <c r="F113" s="85"/>
      <c r="H113" s="185" t="str">
        <f>IF('(2) Balance Sheet'!C72&gt;0,(('(2) Balance Sheet'!B72-'(2) Balance Sheet'!C72)/'(2) Balance Sheet'!C72),"N/A")</f>
        <v>N/A</v>
      </c>
    </row>
    <row r="114" spans="1:13" ht="15" customHeight="1" thickBot="1" x14ac:dyDescent="0.3">
      <c r="B114" s="155" t="s">
        <v>329</v>
      </c>
      <c r="D114" s="155"/>
      <c r="E114" s="85"/>
      <c r="F114" s="85"/>
      <c r="H114" s="184" t="str">
        <f>IF(H113="N/A","N/A",IF(H113&lt;-0.15,"Yes","No"))</f>
        <v>N/A</v>
      </c>
    </row>
    <row r="115" spans="1:13" ht="15" customHeight="1" x14ac:dyDescent="0.25">
      <c r="B115" s="155"/>
      <c r="D115" s="155"/>
      <c r="E115" s="85"/>
      <c r="F115" s="85"/>
      <c r="H115" s="175"/>
    </row>
    <row r="116" spans="1:13" ht="15" customHeight="1" thickBot="1" x14ac:dyDescent="0.3">
      <c r="B116" s="155" t="s">
        <v>330</v>
      </c>
      <c r="D116" s="155"/>
      <c r="E116" s="176"/>
      <c r="F116" s="176"/>
      <c r="G116" s="155"/>
    </row>
    <row r="117" spans="1:13" ht="15" customHeight="1" x14ac:dyDescent="0.25">
      <c r="B117" s="397"/>
      <c r="C117" s="398"/>
      <c r="D117" s="398"/>
      <c r="E117" s="398"/>
      <c r="F117" s="398"/>
      <c r="G117" s="398"/>
      <c r="H117" s="399"/>
    </row>
    <row r="118" spans="1:13" ht="15" customHeight="1" thickBot="1" x14ac:dyDescent="0.3">
      <c r="B118" s="400"/>
      <c r="C118" s="401"/>
      <c r="D118" s="401"/>
      <c r="E118" s="401"/>
      <c r="F118" s="401"/>
      <c r="G118" s="401"/>
      <c r="H118" s="402"/>
    </row>
    <row r="119" spans="1:13" ht="15" customHeight="1" x14ac:dyDescent="0.25">
      <c r="B119" s="155"/>
      <c r="C119" s="155"/>
      <c r="D119" s="155"/>
      <c r="E119" s="155"/>
      <c r="F119" s="155"/>
      <c r="G119" s="155"/>
    </row>
    <row r="120" spans="1:13" ht="15" customHeight="1" thickBot="1" x14ac:dyDescent="0.3">
      <c r="A120" s="145">
        <f>+A113+1</f>
        <v>15</v>
      </c>
      <c r="B120" s="155" t="s">
        <v>331</v>
      </c>
      <c r="C120" s="155"/>
      <c r="D120" s="155"/>
      <c r="F120" s="85"/>
      <c r="H120" s="185" t="str">
        <f>IF('(3) Income Statement'!C12&gt;0,(('(3) Income Statement'!B12-'(3) Income Statement'!C12)/'(3) Income Statement'!C12),"N/A")</f>
        <v>N/A</v>
      </c>
      <c r="J120" s="177"/>
    </row>
    <row r="121" spans="1:13" ht="15" customHeight="1" thickBot="1" x14ac:dyDescent="0.3">
      <c r="B121" s="155" t="s">
        <v>332</v>
      </c>
      <c r="D121" s="155"/>
      <c r="E121" s="85"/>
      <c r="F121" s="85"/>
      <c r="H121" s="186" t="str">
        <f>IF(+H120="N/A","N/A",IF(+H120&lt;-0.25,"Yes",IF(+H120&gt;0.25,"Yes","No")))</f>
        <v>N/A</v>
      </c>
    </row>
    <row r="122" spans="1:13" ht="15" customHeight="1" x14ac:dyDescent="0.25">
      <c r="B122" s="155"/>
      <c r="D122" s="155"/>
      <c r="E122" s="85"/>
      <c r="F122" s="85"/>
      <c r="H122" s="175"/>
    </row>
    <row r="123" spans="1:13" ht="15" customHeight="1" thickBot="1" x14ac:dyDescent="0.3">
      <c r="B123" s="155" t="s">
        <v>330</v>
      </c>
      <c r="D123" s="155"/>
      <c r="E123" s="176"/>
      <c r="F123" s="176"/>
      <c r="G123" s="155"/>
    </row>
    <row r="124" spans="1:13" ht="15" customHeight="1" x14ac:dyDescent="0.25">
      <c r="B124" s="397"/>
      <c r="C124" s="398"/>
      <c r="D124" s="398"/>
      <c r="E124" s="398"/>
      <c r="F124" s="398"/>
      <c r="G124" s="398"/>
      <c r="H124" s="399"/>
    </row>
    <row r="125" spans="1:13" ht="15" customHeight="1" thickBot="1" x14ac:dyDescent="0.3">
      <c r="B125" s="400"/>
      <c r="C125" s="401"/>
      <c r="D125" s="401"/>
      <c r="E125" s="401"/>
      <c r="F125" s="401"/>
      <c r="G125" s="401"/>
      <c r="H125" s="402"/>
    </row>
    <row r="126" spans="1:13" ht="14.25" customHeight="1" x14ac:dyDescent="0.25">
      <c r="A126" s="155"/>
      <c r="B126" s="155"/>
      <c r="C126" s="155"/>
      <c r="D126" s="155"/>
      <c r="E126" s="85"/>
      <c r="F126" s="85"/>
      <c r="G126" s="155"/>
      <c r="H126" s="155"/>
      <c r="I126" s="155"/>
      <c r="J126" s="155"/>
      <c r="K126" s="155"/>
      <c r="L126" s="155"/>
      <c r="M126" s="155"/>
    </row>
    <row r="127" spans="1:13" ht="15" customHeight="1" x14ac:dyDescent="0.25">
      <c r="A127" s="155"/>
      <c r="B127" s="155"/>
      <c r="C127" s="155"/>
      <c r="D127" s="155"/>
      <c r="E127" s="85"/>
      <c r="F127" s="85"/>
      <c r="G127" s="155"/>
      <c r="H127" s="155"/>
      <c r="I127" s="155"/>
      <c r="J127" s="155"/>
      <c r="K127" s="155"/>
      <c r="L127" s="155"/>
      <c r="M127" s="155"/>
    </row>
    <row r="128" spans="1:13" ht="15" customHeight="1" thickBot="1" x14ac:dyDescent="0.3">
      <c r="A128" s="145">
        <f>A120+1</f>
        <v>16</v>
      </c>
      <c r="B128" s="155" t="s">
        <v>333</v>
      </c>
      <c r="C128" s="155"/>
      <c r="D128" s="155"/>
      <c r="E128" s="85"/>
      <c r="F128" s="85"/>
      <c r="G128" s="155"/>
      <c r="H128" s="185" t="e">
        <f>'(3) Income Statement'!B12/'(2) Balance Sheet'!B72</f>
        <v>#DIV/0!</v>
      </c>
      <c r="J128" s="155"/>
      <c r="K128" s="155"/>
      <c r="L128" s="155"/>
      <c r="M128" s="155"/>
    </row>
    <row r="129" spans="1:13" ht="15" customHeight="1" thickBot="1" x14ac:dyDescent="0.3">
      <c r="A129" s="155"/>
      <c r="B129" s="155" t="s">
        <v>334</v>
      </c>
      <c r="C129" s="155"/>
      <c r="D129" s="155"/>
      <c r="E129" s="85"/>
      <c r="F129" s="85"/>
      <c r="G129" s="155"/>
      <c r="H129" s="186" t="e">
        <f>IF(H128&gt;3.999,"Yes","No")</f>
        <v>#DIV/0!</v>
      </c>
      <c r="I129" s="155"/>
      <c r="J129" s="155"/>
      <c r="K129" s="155"/>
      <c r="L129" s="155"/>
      <c r="M129" s="155"/>
    </row>
    <row r="130" spans="1:13" ht="15" customHeight="1" x14ac:dyDescent="0.25">
      <c r="A130" s="155"/>
      <c r="B130" s="155"/>
      <c r="C130" s="155"/>
      <c r="D130" s="155"/>
      <c r="E130" s="85"/>
      <c r="F130" s="85"/>
      <c r="G130" s="155"/>
      <c r="H130" s="175"/>
      <c r="I130" s="155"/>
      <c r="J130" s="155"/>
      <c r="K130" s="155"/>
      <c r="L130" s="155"/>
      <c r="M130" s="155"/>
    </row>
    <row r="131" spans="1:13" ht="15" customHeight="1" thickBot="1" x14ac:dyDescent="0.3">
      <c r="A131" s="155"/>
      <c r="B131" s="155" t="s">
        <v>330</v>
      </c>
      <c r="D131" s="155"/>
      <c r="E131" s="176"/>
      <c r="F131" s="176"/>
      <c r="G131" s="155"/>
      <c r="I131" s="155"/>
      <c r="J131" s="155"/>
      <c r="K131" s="155"/>
      <c r="L131" s="155"/>
      <c r="M131" s="155"/>
    </row>
    <row r="132" spans="1:13" ht="15" customHeight="1" x14ac:dyDescent="0.25">
      <c r="A132" s="155"/>
      <c r="B132" s="397"/>
      <c r="C132" s="398"/>
      <c r="D132" s="398"/>
      <c r="E132" s="398"/>
      <c r="F132" s="398"/>
      <c r="G132" s="398"/>
      <c r="H132" s="399"/>
      <c r="I132" s="155"/>
      <c r="J132" s="155"/>
      <c r="K132" s="155"/>
      <c r="L132" s="155"/>
      <c r="M132" s="155"/>
    </row>
    <row r="133" spans="1:13" ht="15" customHeight="1" thickBot="1" x14ac:dyDescent="0.3">
      <c r="A133" s="155"/>
      <c r="B133" s="400"/>
      <c r="C133" s="401"/>
      <c r="D133" s="401"/>
      <c r="E133" s="401"/>
      <c r="F133" s="401"/>
      <c r="G133" s="401"/>
      <c r="H133" s="402"/>
      <c r="I133" s="155"/>
      <c r="J133" s="155"/>
      <c r="K133" s="155"/>
      <c r="L133" s="155"/>
      <c r="M133" s="155"/>
    </row>
    <row r="134" spans="1:13" ht="15" customHeight="1" x14ac:dyDescent="0.25">
      <c r="A134" s="155"/>
      <c r="B134" s="155"/>
      <c r="C134" s="155"/>
      <c r="D134" s="155"/>
      <c r="E134" s="85"/>
      <c r="F134" s="85"/>
      <c r="G134" s="155"/>
      <c r="H134" s="155"/>
      <c r="I134" s="155"/>
      <c r="J134" s="155"/>
      <c r="K134" s="155"/>
      <c r="L134" s="155"/>
      <c r="M134" s="155"/>
    </row>
    <row r="135" spans="1:13" ht="15" customHeight="1" thickBot="1" x14ac:dyDescent="0.3">
      <c r="A135" s="145">
        <f>+A128+1</f>
        <v>17</v>
      </c>
      <c r="B135" s="155" t="s">
        <v>335</v>
      </c>
      <c r="C135" s="155"/>
      <c r="D135" s="155"/>
      <c r="E135" s="155"/>
      <c r="F135" s="85"/>
      <c r="G135" s="155"/>
      <c r="H135" s="185" t="e">
        <f>'(3) Income Statement'!B22/'(3) Income Statement'!B14</f>
        <v>#DIV/0!</v>
      </c>
      <c r="J135" s="155"/>
      <c r="K135" s="155"/>
      <c r="L135" s="155"/>
      <c r="M135" s="155"/>
    </row>
    <row r="136" spans="1:13" ht="15" customHeight="1" thickBot="1" x14ac:dyDescent="0.3">
      <c r="B136" s="155" t="s">
        <v>336</v>
      </c>
      <c r="D136" s="155"/>
      <c r="E136" s="85"/>
      <c r="F136" s="85"/>
      <c r="G136" s="155"/>
      <c r="H136" s="186" t="e">
        <f>IF(H135="N/A","N/A",IF(H135&gt;120%,"Yes","No"))</f>
        <v>#DIV/0!</v>
      </c>
    </row>
    <row r="137" spans="1:13" ht="15" customHeight="1" x14ac:dyDescent="0.25">
      <c r="B137" s="155"/>
      <c r="D137" s="155"/>
      <c r="E137" s="85"/>
      <c r="F137" s="85"/>
      <c r="G137" s="155"/>
      <c r="H137" s="175"/>
    </row>
    <row r="138" spans="1:13" ht="15" customHeight="1" thickBot="1" x14ac:dyDescent="0.3">
      <c r="B138" s="155" t="s">
        <v>330</v>
      </c>
      <c r="D138" s="155"/>
      <c r="E138" s="176"/>
      <c r="F138" s="176"/>
      <c r="G138" s="155"/>
    </row>
    <row r="139" spans="1:13" ht="15" customHeight="1" x14ac:dyDescent="0.25">
      <c r="B139" s="397"/>
      <c r="C139" s="398"/>
      <c r="D139" s="398"/>
      <c r="E139" s="398"/>
      <c r="F139" s="398"/>
      <c r="G139" s="398"/>
      <c r="H139" s="399"/>
    </row>
    <row r="140" spans="1:13" ht="15" customHeight="1" thickBot="1" x14ac:dyDescent="0.3">
      <c r="B140" s="400"/>
      <c r="C140" s="401"/>
      <c r="D140" s="401"/>
      <c r="E140" s="401"/>
      <c r="F140" s="401"/>
      <c r="G140" s="401"/>
      <c r="H140" s="402"/>
    </row>
    <row r="141" spans="1:13" ht="15" customHeight="1" x14ac:dyDescent="0.25">
      <c r="B141" s="155"/>
      <c r="C141" s="155"/>
      <c r="D141" s="155"/>
      <c r="E141" s="155"/>
      <c r="F141" s="155"/>
      <c r="G141" s="155"/>
    </row>
    <row r="142" spans="1:13" ht="15" customHeight="1" thickBot="1" x14ac:dyDescent="0.3">
      <c r="A142" s="145">
        <f>A135+1</f>
        <v>18</v>
      </c>
      <c r="B142" s="155" t="s">
        <v>337</v>
      </c>
      <c r="C142" s="155"/>
      <c r="D142" s="155"/>
      <c r="E142" s="85"/>
      <c r="F142" s="85"/>
      <c r="G142" s="155"/>
      <c r="H142" s="185" t="e">
        <f>('(2) Balance Sheet'!B45-'(2) Balance Sheet'!B23)/'(2) Balance Sheet'!B72</f>
        <v>#DIV/0!</v>
      </c>
    </row>
    <row r="143" spans="1:13" ht="15" customHeight="1" thickBot="1" x14ac:dyDescent="0.3">
      <c r="B143" s="155" t="s">
        <v>338</v>
      </c>
      <c r="D143" s="155"/>
      <c r="E143" s="85"/>
      <c r="F143" s="85"/>
      <c r="G143" s="155"/>
      <c r="H143" s="186" t="e">
        <f>IF(H142="N/A","N/A",IF(H142&gt;400%,"Yes","No"))</f>
        <v>#DIV/0!</v>
      </c>
    </row>
    <row r="144" spans="1:13" ht="15" customHeight="1" x14ac:dyDescent="0.25">
      <c r="B144" s="155"/>
      <c r="D144" s="155"/>
      <c r="E144" s="85"/>
      <c r="F144" s="85"/>
      <c r="G144" s="155"/>
      <c r="H144" s="175"/>
    </row>
    <row r="145" spans="1:8" ht="15" customHeight="1" thickBot="1" x14ac:dyDescent="0.3">
      <c r="B145" s="155" t="s">
        <v>330</v>
      </c>
      <c r="D145" s="155"/>
      <c r="E145" s="176"/>
      <c r="F145" s="176"/>
      <c r="G145" s="155"/>
    </row>
    <row r="146" spans="1:8" ht="15" customHeight="1" x14ac:dyDescent="0.25">
      <c r="B146" s="397"/>
      <c r="C146" s="398"/>
      <c r="D146" s="398"/>
      <c r="E146" s="398"/>
      <c r="F146" s="398"/>
      <c r="G146" s="398"/>
      <c r="H146" s="399"/>
    </row>
    <row r="147" spans="1:8" ht="15" customHeight="1" thickBot="1" x14ac:dyDescent="0.3">
      <c r="B147" s="400"/>
      <c r="C147" s="401"/>
      <c r="D147" s="401"/>
      <c r="E147" s="401"/>
      <c r="F147" s="401"/>
      <c r="G147" s="401"/>
      <c r="H147" s="402"/>
    </row>
    <row r="148" spans="1:8" ht="15" customHeight="1" x14ac:dyDescent="0.25">
      <c r="B148" s="155"/>
      <c r="C148" s="155"/>
      <c r="D148" s="155"/>
      <c r="E148" s="155"/>
      <c r="F148" s="155"/>
      <c r="G148" s="155"/>
    </row>
    <row r="149" spans="1:8" ht="15" customHeight="1" thickBot="1" x14ac:dyDescent="0.3">
      <c r="A149" s="145">
        <f>A142+1</f>
        <v>19</v>
      </c>
      <c r="B149" s="155" t="s">
        <v>339</v>
      </c>
      <c r="C149" s="155"/>
      <c r="D149" s="155"/>
      <c r="E149" s="85"/>
      <c r="F149" s="85"/>
      <c r="G149" s="155"/>
      <c r="H149" s="185" t="e">
        <f>'(2) Balance Sheet'!B63/'(2) Balance Sheet'!B72</f>
        <v>#DIV/0!</v>
      </c>
    </row>
    <row r="150" spans="1:8" ht="15" customHeight="1" thickBot="1" x14ac:dyDescent="0.3">
      <c r="B150" s="155" t="s">
        <v>340</v>
      </c>
      <c r="D150" s="155"/>
      <c r="E150" s="85"/>
      <c r="F150" s="85"/>
      <c r="G150" s="155"/>
      <c r="H150" s="186" t="e">
        <f>IF(H149="N/A","N/A",IF(H149&gt;500%,"Yes","No"))</f>
        <v>#DIV/0!</v>
      </c>
    </row>
    <row r="151" spans="1:8" ht="15" customHeight="1" x14ac:dyDescent="0.25">
      <c r="B151" s="155"/>
      <c r="D151" s="155"/>
      <c r="E151" s="85"/>
      <c r="F151" s="85"/>
      <c r="G151" s="155"/>
      <c r="H151" s="175"/>
    </row>
    <row r="152" spans="1:8" ht="15" customHeight="1" thickBot="1" x14ac:dyDescent="0.3">
      <c r="B152" s="155" t="s">
        <v>330</v>
      </c>
      <c r="D152" s="155"/>
      <c r="E152" s="176"/>
      <c r="F152" s="176"/>
      <c r="G152" s="155"/>
    </row>
    <row r="153" spans="1:8" ht="15" customHeight="1" x14ac:dyDescent="0.25">
      <c r="B153" s="397"/>
      <c r="C153" s="398"/>
      <c r="D153" s="398"/>
      <c r="E153" s="398"/>
      <c r="F153" s="398"/>
      <c r="G153" s="398"/>
      <c r="H153" s="399"/>
    </row>
    <row r="154" spans="1:8" ht="15" customHeight="1" thickBot="1" x14ac:dyDescent="0.3">
      <c r="B154" s="400"/>
      <c r="C154" s="401"/>
      <c r="D154" s="401"/>
      <c r="E154" s="401"/>
      <c r="F154" s="401"/>
      <c r="G154" s="401"/>
      <c r="H154" s="402"/>
    </row>
  </sheetData>
  <sheetProtection algorithmName="SHA-512" hashValue="Ahj58+KJNequbog+HZRHiRHfpQxCPHN6S+u7oVcLoF3VhzNCWePOJV/fICgNuCYF8rM7Qo2R7N9L4RmUnBLHoQ==" saltValue="lEvy7bSYrpi6Y/5PRPPssg==" spinCount="100000" sheet="1" objects="1" scenarios="1"/>
  <mergeCells count="55">
    <mergeCell ref="B24:H24"/>
    <mergeCell ref="B13:D13"/>
    <mergeCell ref="E13:G13"/>
    <mergeCell ref="B14:D14"/>
    <mergeCell ref="E14:G14"/>
    <mergeCell ref="B15:D15"/>
    <mergeCell ref="E15:G15"/>
    <mergeCell ref="B16:D16"/>
    <mergeCell ref="E16:G16"/>
    <mergeCell ref="B17:D17"/>
    <mergeCell ref="E17:G17"/>
    <mergeCell ref="B23:H23"/>
    <mergeCell ref="B7:H7"/>
    <mergeCell ref="B124:H124"/>
    <mergeCell ref="B125:H125"/>
    <mergeCell ref="B132:H132"/>
    <mergeCell ref="B133:H133"/>
    <mergeCell ref="A106:D106"/>
    <mergeCell ref="A107:D107"/>
    <mergeCell ref="B110:H110"/>
    <mergeCell ref="B111:H111"/>
    <mergeCell ref="B117:H117"/>
    <mergeCell ref="B118:H118"/>
    <mergeCell ref="A103:D103"/>
    <mergeCell ref="A104:D104"/>
    <mergeCell ref="A105:D105"/>
    <mergeCell ref="B87:F87"/>
    <mergeCell ref="B88:F88"/>
    <mergeCell ref="D42:H42"/>
    <mergeCell ref="B146:H146"/>
    <mergeCell ref="B147:H147"/>
    <mergeCell ref="B153:H153"/>
    <mergeCell ref="B154:H154"/>
    <mergeCell ref="B139:H139"/>
    <mergeCell ref="B140:H140"/>
    <mergeCell ref="A92:C92"/>
    <mergeCell ref="A100:D100"/>
    <mergeCell ref="A101:D101"/>
    <mergeCell ref="A102:D102"/>
    <mergeCell ref="A3:D3"/>
    <mergeCell ref="A5:D5"/>
    <mergeCell ref="B94:H94"/>
    <mergeCell ref="D48:H48"/>
    <mergeCell ref="D49:H49"/>
    <mergeCell ref="D50:H50"/>
    <mergeCell ref="D43:H43"/>
    <mergeCell ref="D44:H44"/>
    <mergeCell ref="B65:G65"/>
    <mergeCell ref="B85:F85"/>
    <mergeCell ref="B86:F86"/>
    <mergeCell ref="B30:H30"/>
    <mergeCell ref="B31:H31"/>
    <mergeCell ref="D36:H36"/>
    <mergeCell ref="D37:H37"/>
    <mergeCell ref="D38:H38"/>
  </mergeCells>
  <conditionalFormatting sqref="H99 H101:H108">
    <cfRule type="cellIs" dxfId="0" priority="1" stopIfTrue="1" operator="equal">
      <formula>"No"</formula>
    </cfRule>
  </conditionalFormatting>
  <dataValidations count="3">
    <dataValidation type="list" allowBlank="1" showInputMessage="1" showErrorMessage="1" sqref="H56" xr:uid="{78F565A7-3961-4F40-9BDA-0E5BA2DC096D}">
      <formula1>"Select One, GAAP, SAP"</formula1>
    </dataValidation>
    <dataValidation type="list" allowBlank="1" showInputMessage="1" showErrorMessage="1" sqref="H27:H28 H65 H52" xr:uid="{46FE4547-27CB-4799-B1BF-7B45FB801D8E}">
      <formula1>"Select One, Yes, No, N/A"</formula1>
    </dataValidation>
    <dataValidation type="list" allowBlank="1" showInputMessage="1" showErrorMessage="1" sqref="H20:H21 H26 H58 H82:H83 H39 H45 H51 H68 H71" xr:uid="{DC1E7CED-37F1-4C47-BA45-D479F8BF8DD4}">
      <formula1>"Select One, Yes, No"</formula1>
    </dataValidation>
  </dataValidations>
  <pageMargins left="0.7" right="0.7" top="0.75" bottom="0.75" header="0.3" footer="0.3"/>
  <pageSetup paperSize="5" scale="65" fitToHeight="0" orientation="portrait" r:id="rId1"/>
  <rowBreaks count="1" manualBreakCount="1">
    <brk id="8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D2E3-BBF3-4C24-8779-C80112A36FDD}">
  <sheetPr codeName="Sheet8">
    <pageSetUpPr fitToPage="1"/>
  </sheetPr>
  <dimension ref="A1:P51"/>
  <sheetViews>
    <sheetView workbookViewId="0">
      <selection activeCell="A3" sqref="A3"/>
    </sheetView>
  </sheetViews>
  <sheetFormatPr defaultRowHeight="15" x14ac:dyDescent="0.25"/>
  <cols>
    <col min="1" max="1" width="26.42578125" customWidth="1"/>
    <col min="2" max="2" width="29.5703125" customWidth="1"/>
    <col min="3" max="3" width="18.7109375" customWidth="1"/>
    <col min="4" max="4" width="22.28515625" customWidth="1"/>
    <col min="5" max="5" width="23.28515625" bestFit="1" customWidth="1"/>
    <col min="6" max="6" width="18.42578125" customWidth="1"/>
    <col min="7" max="7" width="17.42578125" bestFit="1" customWidth="1"/>
    <col min="8" max="8" width="24.85546875" customWidth="1"/>
    <col min="9" max="9" width="21.42578125" customWidth="1"/>
  </cols>
  <sheetData>
    <row r="1" spans="1:16" ht="15.75" x14ac:dyDescent="0.25">
      <c r="A1" s="2" t="s">
        <v>221</v>
      </c>
      <c r="H1" s="1"/>
      <c r="I1" s="1" t="s">
        <v>246</v>
      </c>
    </row>
    <row r="2" spans="1:16" x14ac:dyDescent="0.25">
      <c r="A2" s="96">
        <f>JURAT!F12</f>
        <v>0</v>
      </c>
    </row>
    <row r="3" spans="1:16" x14ac:dyDescent="0.25">
      <c r="A3" s="97">
        <f>JURAT!F14</f>
        <v>0</v>
      </c>
    </row>
    <row r="4" spans="1:16" x14ac:dyDescent="0.25">
      <c r="A4" s="211"/>
      <c r="B4" s="212"/>
      <c r="C4" s="22"/>
      <c r="D4" s="22"/>
      <c r="E4" s="22"/>
      <c r="F4" s="22"/>
      <c r="G4" s="23"/>
      <c r="H4" s="23"/>
      <c r="I4" s="23"/>
      <c r="J4" s="126"/>
      <c r="K4" s="126"/>
      <c r="L4" s="126"/>
      <c r="M4" s="126"/>
      <c r="N4" s="126"/>
      <c r="O4" s="126"/>
      <c r="P4" s="21"/>
    </row>
    <row r="5" spans="1:16" x14ac:dyDescent="0.25">
      <c r="A5" s="379" t="s">
        <v>98</v>
      </c>
      <c r="B5" s="379"/>
      <c r="C5" s="125">
        <f>JURAT!F11</f>
        <v>0</v>
      </c>
      <c r="D5" s="22"/>
      <c r="F5" s="22"/>
      <c r="G5" s="23"/>
      <c r="H5" s="23"/>
      <c r="I5" s="23"/>
      <c r="J5" s="126"/>
      <c r="K5" s="126"/>
      <c r="L5" s="126"/>
      <c r="M5" s="126"/>
      <c r="N5" s="126"/>
      <c r="O5" s="126"/>
      <c r="P5" s="21"/>
    </row>
    <row r="6" spans="1:16" x14ac:dyDescent="0.25">
      <c r="A6" s="211"/>
      <c r="B6" s="212"/>
      <c r="C6" s="22"/>
      <c r="D6" s="22"/>
      <c r="E6" s="22"/>
      <c r="F6" s="22"/>
      <c r="G6" s="23"/>
      <c r="H6" s="23"/>
      <c r="I6" s="23"/>
      <c r="J6" s="126"/>
      <c r="K6" s="126"/>
      <c r="L6" s="126"/>
      <c r="M6" s="126"/>
      <c r="N6" s="126"/>
      <c r="O6" s="126"/>
      <c r="P6" s="21"/>
    </row>
    <row r="7" spans="1:16" ht="15.75" customHeight="1" x14ac:dyDescent="0.25">
      <c r="A7" s="435" t="s">
        <v>247</v>
      </c>
      <c r="B7" s="436"/>
      <c r="C7" s="436"/>
      <c r="D7" s="436"/>
      <c r="E7" s="436"/>
      <c r="F7" s="436"/>
      <c r="G7" s="436"/>
      <c r="H7" s="436"/>
      <c r="I7" s="436"/>
    </row>
    <row r="8" spans="1:16" ht="15.75" customHeight="1" thickBot="1" x14ac:dyDescent="0.3">
      <c r="A8" s="437"/>
      <c r="B8" s="438"/>
      <c r="C8" s="438"/>
      <c r="D8" s="438"/>
      <c r="E8" s="438"/>
      <c r="F8" s="438"/>
      <c r="G8" s="438"/>
      <c r="H8" s="438"/>
      <c r="I8" s="438"/>
    </row>
    <row r="9" spans="1:16" ht="24.75" customHeight="1" thickTop="1" x14ac:dyDescent="0.25">
      <c r="A9" s="433" t="s">
        <v>254</v>
      </c>
      <c r="B9" s="433" t="s">
        <v>253</v>
      </c>
      <c r="C9" s="433" t="s">
        <v>218</v>
      </c>
      <c r="D9" s="433" t="s">
        <v>250</v>
      </c>
      <c r="E9" s="433" t="s">
        <v>251</v>
      </c>
      <c r="F9" s="441" t="s">
        <v>219</v>
      </c>
      <c r="G9" s="441" t="s">
        <v>248</v>
      </c>
      <c r="H9" s="433" t="s">
        <v>249</v>
      </c>
      <c r="I9" s="433" t="s">
        <v>252</v>
      </c>
    </row>
    <row r="10" spans="1:16" ht="15.75" thickBot="1" x14ac:dyDescent="0.3">
      <c r="A10" s="434"/>
      <c r="B10" s="434"/>
      <c r="C10" s="440"/>
      <c r="D10" s="434"/>
      <c r="E10" s="434"/>
      <c r="F10" s="434"/>
      <c r="G10" s="434"/>
      <c r="H10" s="434"/>
      <c r="I10" s="434"/>
    </row>
    <row r="11" spans="1:16" ht="15.75" thickTop="1" x14ac:dyDescent="0.25">
      <c r="A11" s="71"/>
      <c r="B11" s="71"/>
      <c r="C11" s="71"/>
      <c r="D11" s="71"/>
      <c r="E11" s="71"/>
      <c r="F11" s="72"/>
      <c r="G11" s="72"/>
      <c r="H11" s="71"/>
      <c r="I11" s="71"/>
    </row>
    <row r="12" spans="1:16" x14ac:dyDescent="0.25">
      <c r="A12" s="73"/>
      <c r="B12" s="73"/>
      <c r="C12" s="73"/>
      <c r="D12" s="74"/>
      <c r="E12" s="73"/>
      <c r="F12" s="75"/>
      <c r="G12" s="75"/>
      <c r="H12" s="73"/>
      <c r="I12" s="73"/>
    </row>
    <row r="13" spans="1:16" x14ac:dyDescent="0.25">
      <c r="A13" s="73"/>
      <c r="B13" s="73"/>
      <c r="C13" s="73"/>
      <c r="D13" s="73"/>
      <c r="E13" s="73"/>
      <c r="F13" s="75"/>
      <c r="G13" s="75"/>
      <c r="H13" s="73"/>
      <c r="I13" s="73"/>
    </row>
    <row r="14" spans="1:16" x14ac:dyDescent="0.25">
      <c r="A14" s="73"/>
      <c r="B14" s="73"/>
      <c r="C14" s="73"/>
      <c r="D14" s="73"/>
      <c r="E14" s="73"/>
      <c r="F14" s="75"/>
      <c r="G14" s="75"/>
      <c r="H14" s="73"/>
      <c r="I14" s="73"/>
    </row>
    <row r="15" spans="1:16" x14ac:dyDescent="0.25">
      <c r="A15" s="73"/>
      <c r="B15" s="73"/>
      <c r="C15" s="73"/>
      <c r="D15" s="73"/>
      <c r="E15" s="73"/>
      <c r="F15" s="75"/>
      <c r="G15" s="75"/>
      <c r="H15" s="73"/>
      <c r="I15" s="73"/>
    </row>
    <row r="16" spans="1:16" x14ac:dyDescent="0.25">
      <c r="A16" s="73"/>
      <c r="B16" s="73"/>
      <c r="C16" s="73"/>
      <c r="D16" s="73"/>
      <c r="E16" s="73"/>
      <c r="F16" s="75"/>
      <c r="G16" s="75"/>
      <c r="H16" s="73"/>
      <c r="I16" s="73"/>
    </row>
    <row r="17" spans="1:9" x14ac:dyDescent="0.25">
      <c r="A17" s="73"/>
      <c r="B17" s="73"/>
      <c r="C17" s="73"/>
      <c r="D17" s="73"/>
      <c r="E17" s="73"/>
      <c r="F17" s="75"/>
      <c r="G17" s="75"/>
      <c r="H17" s="73"/>
      <c r="I17" s="73"/>
    </row>
    <row r="18" spans="1:9" x14ac:dyDescent="0.25">
      <c r="A18" s="73"/>
      <c r="B18" s="73"/>
      <c r="C18" s="73"/>
      <c r="D18" s="73"/>
      <c r="E18" s="73"/>
      <c r="F18" s="75"/>
      <c r="G18" s="75"/>
      <c r="H18" s="73"/>
      <c r="I18" s="73"/>
    </row>
    <row r="19" spans="1:9" x14ac:dyDescent="0.25">
      <c r="A19" s="73"/>
      <c r="B19" s="73"/>
      <c r="C19" s="73"/>
      <c r="D19" s="73"/>
      <c r="E19" s="73"/>
      <c r="F19" s="75"/>
      <c r="G19" s="75"/>
      <c r="H19" s="73"/>
      <c r="I19" s="73"/>
    </row>
    <row r="20" spans="1:9" x14ac:dyDescent="0.25">
      <c r="A20" s="73"/>
      <c r="B20" s="73"/>
      <c r="C20" s="73"/>
      <c r="D20" s="73"/>
      <c r="E20" s="73"/>
      <c r="F20" s="75"/>
      <c r="G20" s="75"/>
      <c r="H20" s="73"/>
      <c r="I20" s="73"/>
    </row>
    <row r="21" spans="1:9" x14ac:dyDescent="0.25">
      <c r="A21" s="73"/>
      <c r="B21" s="73"/>
      <c r="C21" s="73"/>
      <c r="D21" s="73"/>
      <c r="E21" s="73"/>
      <c r="F21" s="75"/>
      <c r="G21" s="75"/>
      <c r="H21" s="73"/>
      <c r="I21" s="73"/>
    </row>
    <row r="22" spans="1:9" x14ac:dyDescent="0.25">
      <c r="A22" s="73"/>
      <c r="B22" s="73"/>
      <c r="C22" s="73"/>
      <c r="D22" s="73"/>
      <c r="E22" s="73"/>
      <c r="F22" s="75"/>
      <c r="G22" s="75"/>
      <c r="H22" s="73"/>
      <c r="I22" s="73"/>
    </row>
    <row r="23" spans="1:9" x14ac:dyDescent="0.25">
      <c r="A23" s="73"/>
      <c r="B23" s="73"/>
      <c r="C23" s="73"/>
      <c r="D23" s="73"/>
      <c r="E23" s="73"/>
      <c r="F23" s="75"/>
      <c r="G23" s="75"/>
      <c r="H23" s="73"/>
      <c r="I23" s="73"/>
    </row>
    <row r="24" spans="1:9" x14ac:dyDescent="0.25">
      <c r="A24" s="73"/>
      <c r="B24" s="73"/>
      <c r="C24" s="73"/>
      <c r="D24" s="73"/>
      <c r="E24" s="73"/>
      <c r="F24" s="75"/>
      <c r="G24" s="75"/>
      <c r="H24" s="73"/>
      <c r="I24" s="73"/>
    </row>
    <row r="25" spans="1:9" x14ac:dyDescent="0.25">
      <c r="A25" s="73"/>
      <c r="B25" s="73"/>
      <c r="C25" s="73"/>
      <c r="D25" s="73"/>
      <c r="E25" s="73"/>
      <c r="F25" s="75"/>
      <c r="G25" s="75"/>
      <c r="H25" s="73"/>
      <c r="I25" s="73"/>
    </row>
    <row r="26" spans="1:9" x14ac:dyDescent="0.25">
      <c r="A26" s="73"/>
      <c r="B26" s="73"/>
      <c r="C26" s="73"/>
      <c r="D26" s="73"/>
      <c r="E26" s="73"/>
      <c r="F26" s="75"/>
      <c r="G26" s="75"/>
      <c r="H26" s="73"/>
      <c r="I26" s="73"/>
    </row>
    <row r="27" spans="1:9" x14ac:dyDescent="0.25">
      <c r="A27" s="73"/>
      <c r="B27" s="73"/>
      <c r="C27" s="73"/>
      <c r="D27" s="73"/>
      <c r="E27" s="73"/>
      <c r="F27" s="75"/>
      <c r="G27" s="75"/>
      <c r="H27" s="73"/>
      <c r="I27" s="73"/>
    </row>
    <row r="28" spans="1:9" x14ac:dyDescent="0.25">
      <c r="A28" s="73"/>
      <c r="B28" s="73"/>
      <c r="C28" s="73"/>
      <c r="D28" s="73"/>
      <c r="E28" s="73"/>
      <c r="F28" s="75"/>
      <c r="G28" s="75"/>
      <c r="H28" s="73"/>
      <c r="I28" s="73"/>
    </row>
    <row r="29" spans="1:9" x14ac:dyDescent="0.25">
      <c r="A29" s="73"/>
      <c r="B29" s="73"/>
      <c r="C29" s="73"/>
      <c r="D29" s="73"/>
      <c r="E29" s="73"/>
      <c r="F29" s="75"/>
      <c r="G29" s="75"/>
      <c r="H29" s="73"/>
      <c r="I29" s="73"/>
    </row>
    <row r="30" spans="1:9" x14ac:dyDescent="0.25">
      <c r="A30" s="73"/>
      <c r="B30" s="73"/>
      <c r="C30" s="73"/>
      <c r="D30" s="73"/>
      <c r="E30" s="73"/>
      <c r="F30" s="75"/>
      <c r="G30" s="75"/>
      <c r="H30" s="73"/>
      <c r="I30" s="73"/>
    </row>
    <row r="31" spans="1:9" x14ac:dyDescent="0.25">
      <c r="A31" s="73"/>
      <c r="B31" s="73"/>
      <c r="C31" s="73"/>
      <c r="D31" s="73"/>
      <c r="E31" s="73"/>
      <c r="F31" s="75"/>
      <c r="G31" s="75"/>
      <c r="H31" s="73"/>
      <c r="I31" s="73"/>
    </row>
    <row r="32" spans="1:9" x14ac:dyDescent="0.25">
      <c r="A32" s="73"/>
      <c r="B32" s="73"/>
      <c r="C32" s="73"/>
      <c r="D32" s="73"/>
      <c r="E32" s="73"/>
      <c r="F32" s="75"/>
      <c r="G32" s="75"/>
      <c r="H32" s="73"/>
      <c r="I32" s="73"/>
    </row>
    <row r="33" spans="1:9" x14ac:dyDescent="0.25">
      <c r="A33" s="73"/>
      <c r="B33" s="73"/>
      <c r="C33" s="73"/>
      <c r="D33" s="73"/>
      <c r="E33" s="73"/>
      <c r="F33" s="75"/>
      <c r="G33" s="75"/>
      <c r="H33" s="73"/>
      <c r="I33" s="73"/>
    </row>
    <row r="34" spans="1:9" x14ac:dyDescent="0.25">
      <c r="A34" s="73"/>
      <c r="B34" s="73"/>
      <c r="C34" s="73"/>
      <c r="D34" s="73"/>
      <c r="E34" s="73"/>
      <c r="F34" s="75"/>
      <c r="G34" s="75"/>
      <c r="H34" s="73"/>
      <c r="I34" s="73"/>
    </row>
    <row r="35" spans="1:9" x14ac:dyDescent="0.25">
      <c r="A35" s="73"/>
      <c r="B35" s="73"/>
      <c r="C35" s="73"/>
      <c r="D35" s="73"/>
      <c r="E35" s="73"/>
      <c r="F35" s="75"/>
      <c r="G35" s="75"/>
      <c r="H35" s="73"/>
      <c r="I35" s="73"/>
    </row>
    <row r="36" spans="1:9" x14ac:dyDescent="0.25">
      <c r="A36" s="73"/>
      <c r="B36" s="73"/>
      <c r="C36" s="73"/>
      <c r="D36" s="73"/>
      <c r="E36" s="73"/>
      <c r="F36" s="75"/>
      <c r="G36" s="75"/>
      <c r="H36" s="73"/>
      <c r="I36" s="73"/>
    </row>
    <row r="37" spans="1:9" x14ac:dyDescent="0.25">
      <c r="A37" s="73"/>
      <c r="B37" s="73"/>
      <c r="C37" s="73"/>
      <c r="D37" s="73"/>
      <c r="E37" s="73"/>
      <c r="F37" s="75"/>
      <c r="G37" s="75"/>
      <c r="H37" s="73"/>
      <c r="I37" s="73"/>
    </row>
    <row r="38" spans="1:9" x14ac:dyDescent="0.25">
      <c r="A38" s="73"/>
      <c r="B38" s="73"/>
      <c r="C38" s="73"/>
      <c r="D38" s="73"/>
      <c r="E38" s="73"/>
      <c r="F38" s="75"/>
      <c r="G38" s="75"/>
      <c r="H38" s="73"/>
      <c r="I38" s="73"/>
    </row>
    <row r="39" spans="1:9" x14ac:dyDescent="0.25">
      <c r="A39" s="73"/>
      <c r="B39" s="73"/>
      <c r="C39" s="73"/>
      <c r="D39" s="73"/>
      <c r="E39" s="73"/>
      <c r="F39" s="75"/>
      <c r="G39" s="75"/>
      <c r="H39" s="73"/>
      <c r="I39" s="73"/>
    </row>
    <row r="40" spans="1:9" x14ac:dyDescent="0.25">
      <c r="A40" s="73"/>
      <c r="B40" s="73"/>
      <c r="C40" s="73"/>
      <c r="D40" s="73"/>
      <c r="E40" s="73"/>
      <c r="F40" s="75"/>
      <c r="G40" s="75"/>
      <c r="H40" s="73"/>
      <c r="I40" s="73"/>
    </row>
    <row r="41" spans="1:9" x14ac:dyDescent="0.25">
      <c r="A41" s="73"/>
      <c r="B41" s="73"/>
      <c r="C41" s="73"/>
      <c r="D41" s="73"/>
      <c r="E41" s="73"/>
      <c r="F41" s="75"/>
      <c r="G41" s="75"/>
      <c r="H41" s="73"/>
      <c r="I41" s="73"/>
    </row>
    <row r="42" spans="1:9" x14ac:dyDescent="0.25">
      <c r="A42" s="73"/>
      <c r="B42" s="73"/>
      <c r="C42" s="73"/>
      <c r="D42" s="73"/>
      <c r="E42" s="73"/>
      <c r="F42" s="75"/>
      <c r="G42" s="75"/>
      <c r="H42" s="73"/>
      <c r="I42" s="73"/>
    </row>
    <row r="43" spans="1:9" x14ac:dyDescent="0.25">
      <c r="A43" s="73"/>
      <c r="B43" s="73"/>
      <c r="C43" s="73"/>
      <c r="D43" s="73"/>
      <c r="E43" s="73"/>
      <c r="F43" s="75"/>
      <c r="G43" s="75"/>
      <c r="H43" s="73"/>
      <c r="I43" s="73"/>
    </row>
    <row r="44" spans="1:9" x14ac:dyDescent="0.25">
      <c r="A44" s="73"/>
      <c r="B44" s="73"/>
      <c r="C44" s="73"/>
      <c r="D44" s="73"/>
      <c r="E44" s="73"/>
      <c r="F44" s="75"/>
      <c r="G44" s="75"/>
      <c r="H44" s="73"/>
      <c r="I44" s="73"/>
    </row>
    <row r="45" spans="1:9" x14ac:dyDescent="0.25">
      <c r="A45" s="73"/>
      <c r="B45" s="73"/>
      <c r="C45" s="73"/>
      <c r="D45" s="73"/>
      <c r="E45" s="73"/>
      <c r="F45" s="75"/>
      <c r="G45" s="75"/>
      <c r="H45" s="73"/>
      <c r="I45" s="73"/>
    </row>
    <row r="46" spans="1:9" x14ac:dyDescent="0.25">
      <c r="A46" s="73"/>
      <c r="B46" s="73"/>
      <c r="C46" s="73"/>
      <c r="D46" s="73"/>
      <c r="E46" s="73"/>
      <c r="F46" s="75"/>
      <c r="G46" s="75"/>
      <c r="H46" s="73"/>
      <c r="I46" s="73"/>
    </row>
    <row r="47" spans="1:9" x14ac:dyDescent="0.25">
      <c r="A47" s="73"/>
      <c r="B47" s="73"/>
      <c r="C47" s="73"/>
      <c r="D47" s="73"/>
      <c r="E47" s="73"/>
      <c r="F47" s="75"/>
      <c r="G47" s="75"/>
      <c r="H47" s="73"/>
      <c r="I47" s="73"/>
    </row>
    <row r="48" spans="1:9" x14ac:dyDescent="0.25">
      <c r="A48" s="73"/>
      <c r="B48" s="73"/>
      <c r="C48" s="73"/>
      <c r="D48" s="73"/>
      <c r="E48" s="73"/>
      <c r="F48" s="75"/>
      <c r="G48" s="75"/>
      <c r="H48" s="73"/>
      <c r="I48" s="73"/>
    </row>
    <row r="49" spans="1:9" ht="15.75" thickBot="1" x14ac:dyDescent="0.3">
      <c r="A49" s="76"/>
      <c r="B49" s="76"/>
      <c r="C49" s="76"/>
      <c r="D49" s="76"/>
      <c r="E49" s="76"/>
      <c r="F49" s="77"/>
      <c r="G49" s="77"/>
      <c r="H49" s="76"/>
      <c r="I49" s="76"/>
    </row>
    <row r="50" spans="1:9" ht="15.75" thickTop="1" x14ac:dyDescent="0.25"/>
    <row r="51" spans="1:9" x14ac:dyDescent="0.25">
      <c r="A51" s="439" t="s">
        <v>220</v>
      </c>
      <c r="B51" s="439"/>
      <c r="C51" s="439"/>
      <c r="D51" s="439"/>
    </row>
  </sheetData>
  <sheetProtection algorithmName="SHA-512" hashValue="OK8gATSUByn8XPY8m0XVEgXT42yCMS+wcMAmGsTU7Z9x5E17GjPBfk4zGSOTNp+G5mQOirPxvXgRYQi2mVIu7Q==" saltValue="keUYliZtjqtxTCv9R9amxA==" spinCount="100000" sheet="1" objects="1" scenarios="1"/>
  <mergeCells count="12">
    <mergeCell ref="A5:B5"/>
    <mergeCell ref="I9:I10"/>
    <mergeCell ref="A7:I8"/>
    <mergeCell ref="A51:D51"/>
    <mergeCell ref="A9:A10"/>
    <mergeCell ref="B9:B10"/>
    <mergeCell ref="C9:C10"/>
    <mergeCell ref="D9:D10"/>
    <mergeCell ref="E9:E10"/>
    <mergeCell ref="F9:F10"/>
    <mergeCell ref="G9:G10"/>
    <mergeCell ref="H9:H10"/>
  </mergeCells>
  <pageMargins left="0.7" right="0.7" top="0.75" bottom="0.75" header="0.3" footer="0.3"/>
  <pageSetup paperSize="5"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DCD6A-93C3-462E-8A12-E27E6243F8B3}">
  <sheetPr codeName="Sheet9">
    <pageSetUpPr fitToPage="1"/>
  </sheetPr>
  <dimension ref="A1:P37"/>
  <sheetViews>
    <sheetView topLeftCell="A6" workbookViewId="0">
      <selection activeCell="E39" sqref="E39"/>
    </sheetView>
  </sheetViews>
  <sheetFormatPr defaultRowHeight="15" x14ac:dyDescent="0.25"/>
  <cols>
    <col min="1" max="1" width="9.140625" style="246"/>
    <col min="5" max="5" width="17.5703125" bestFit="1" customWidth="1"/>
    <col min="7" max="15" width="14.7109375" customWidth="1"/>
    <col min="16" max="16" width="10.85546875" bestFit="1" customWidth="1"/>
  </cols>
  <sheetData>
    <row r="1" spans="1:16" ht="15.75" x14ac:dyDescent="0.25">
      <c r="A1" s="2" t="s">
        <v>221</v>
      </c>
      <c r="O1" s="1" t="s">
        <v>255</v>
      </c>
    </row>
    <row r="2" spans="1:16" x14ac:dyDescent="0.25">
      <c r="A2" s="96">
        <f>JURAT!F12</f>
        <v>0</v>
      </c>
    </row>
    <row r="3" spans="1:16" x14ac:dyDescent="0.25">
      <c r="A3" s="97">
        <f>JURAT!F14</f>
        <v>0</v>
      </c>
      <c r="B3" s="212"/>
      <c r="C3" s="22"/>
      <c r="D3" s="22"/>
      <c r="E3" s="22"/>
      <c r="F3" s="22"/>
      <c r="G3" s="23"/>
      <c r="H3" s="23"/>
      <c r="I3" s="23"/>
      <c r="J3" s="126"/>
      <c r="K3" s="126"/>
      <c r="L3" s="126"/>
      <c r="M3" s="126"/>
      <c r="N3" s="126"/>
      <c r="O3" s="126"/>
      <c r="P3" s="21"/>
    </row>
    <row r="4" spans="1:16" x14ac:dyDescent="0.25">
      <c r="A4" s="123"/>
      <c r="B4" s="212"/>
      <c r="C4" s="22"/>
      <c r="D4" s="22"/>
      <c r="E4" s="22"/>
      <c r="F4" s="22"/>
      <c r="G4" s="23"/>
      <c r="H4" s="23"/>
      <c r="I4" s="23"/>
      <c r="J4" s="126"/>
      <c r="K4" s="126"/>
      <c r="L4" s="126"/>
      <c r="M4" s="126"/>
      <c r="N4" s="126"/>
      <c r="O4" s="126"/>
      <c r="P4" s="21"/>
    </row>
    <row r="5" spans="1:16" x14ac:dyDescent="0.25">
      <c r="A5" s="442" t="s">
        <v>98</v>
      </c>
      <c r="B5" s="442"/>
      <c r="C5" s="442"/>
      <c r="D5" s="442"/>
      <c r="E5" s="247">
        <f>JURAT!F11</f>
        <v>0</v>
      </c>
      <c r="F5" s="22"/>
      <c r="G5" s="23"/>
      <c r="H5" s="23"/>
      <c r="I5" s="23"/>
      <c r="J5" s="126"/>
      <c r="K5" s="126"/>
      <c r="L5" s="126"/>
      <c r="M5" s="126"/>
      <c r="N5" s="126"/>
      <c r="O5" s="126"/>
      <c r="P5" s="21"/>
    </row>
    <row r="6" spans="1:16" ht="15.75" thickBot="1" x14ac:dyDescent="0.3">
      <c r="A6" s="211"/>
      <c r="B6" s="212"/>
      <c r="C6" s="22"/>
      <c r="D6" s="22"/>
      <c r="E6" s="22"/>
      <c r="F6" s="22"/>
      <c r="G6" s="23"/>
      <c r="H6" s="23"/>
      <c r="I6" s="23"/>
      <c r="J6" s="126"/>
      <c r="K6" s="126"/>
      <c r="L6" s="126"/>
      <c r="M6" s="126"/>
      <c r="N6" s="126"/>
      <c r="O6" s="126"/>
      <c r="P6" s="21"/>
    </row>
    <row r="7" spans="1:16" ht="19.5" thickBot="1" x14ac:dyDescent="0.3">
      <c r="A7" s="213" t="s">
        <v>100</v>
      </c>
      <c r="B7" s="214"/>
      <c r="C7" s="214"/>
      <c r="D7" s="214"/>
      <c r="E7" s="214"/>
      <c r="F7" s="214"/>
      <c r="G7" s="214"/>
      <c r="H7" s="214"/>
      <c r="I7" s="214"/>
      <c r="J7" s="214"/>
      <c r="K7" s="214"/>
      <c r="L7" s="214"/>
      <c r="M7" s="214"/>
      <c r="N7" s="214"/>
      <c r="O7" s="215"/>
    </row>
    <row r="8" spans="1:16" x14ac:dyDescent="0.25">
      <c r="A8" s="216"/>
      <c r="B8" s="217"/>
      <c r="C8" s="217"/>
      <c r="D8" s="217"/>
      <c r="E8" s="217"/>
      <c r="F8" s="218"/>
      <c r="G8" s="465" t="s">
        <v>93</v>
      </c>
      <c r="H8" s="466"/>
      <c r="I8" s="465" t="s">
        <v>94</v>
      </c>
      <c r="J8" s="471"/>
      <c r="K8" s="476" t="s">
        <v>116</v>
      </c>
      <c r="L8" s="479" t="s">
        <v>117</v>
      </c>
      <c r="M8" s="458" t="s">
        <v>118</v>
      </c>
      <c r="N8" s="458" t="s">
        <v>119</v>
      </c>
      <c r="O8" s="458" t="s">
        <v>256</v>
      </c>
    </row>
    <row r="9" spans="1:16" x14ac:dyDescent="0.25">
      <c r="A9" s="219"/>
      <c r="B9" s="220"/>
      <c r="C9" s="220"/>
      <c r="D9" s="220"/>
      <c r="E9" s="220"/>
      <c r="F9" s="221"/>
      <c r="G9" s="467"/>
      <c r="H9" s="468"/>
      <c r="I9" s="472"/>
      <c r="J9" s="473"/>
      <c r="K9" s="477"/>
      <c r="L9" s="468"/>
      <c r="M9" s="459"/>
      <c r="N9" s="459"/>
      <c r="O9" s="459"/>
    </row>
    <row r="10" spans="1:16" x14ac:dyDescent="0.25">
      <c r="A10" s="219"/>
      <c r="B10" s="220"/>
      <c r="C10" s="220"/>
      <c r="D10" s="220"/>
      <c r="E10" s="220"/>
      <c r="F10" s="221"/>
      <c r="G10" s="467"/>
      <c r="H10" s="468"/>
      <c r="I10" s="472"/>
      <c r="J10" s="473"/>
      <c r="K10" s="477"/>
      <c r="L10" s="468"/>
      <c r="M10" s="459"/>
      <c r="N10" s="459"/>
      <c r="O10" s="459"/>
    </row>
    <row r="11" spans="1:16" x14ac:dyDescent="0.25">
      <c r="A11" s="219"/>
      <c r="B11" s="220"/>
      <c r="C11" s="220"/>
      <c r="D11" s="220"/>
      <c r="E11" s="220"/>
      <c r="F11" s="221"/>
      <c r="G11" s="469"/>
      <c r="H11" s="470"/>
      <c r="I11" s="474"/>
      <c r="J11" s="475"/>
      <c r="K11" s="477"/>
      <c r="L11" s="468"/>
      <c r="M11" s="459"/>
      <c r="N11" s="459"/>
      <c r="O11" s="459"/>
    </row>
    <row r="12" spans="1:16" ht="15.75" thickBot="1" x14ac:dyDescent="0.3">
      <c r="A12" s="222" t="s">
        <v>99</v>
      </c>
      <c r="B12" s="223"/>
      <c r="C12" s="223"/>
      <c r="D12" s="223"/>
      <c r="E12" s="223"/>
      <c r="F12" s="224"/>
      <c r="G12" s="225" t="s">
        <v>95</v>
      </c>
      <c r="H12" s="226" t="s">
        <v>96</v>
      </c>
      <c r="I12" s="225" t="s">
        <v>97</v>
      </c>
      <c r="J12" s="227" t="s">
        <v>96</v>
      </c>
      <c r="K12" s="478"/>
      <c r="L12" s="480"/>
      <c r="M12" s="460"/>
      <c r="N12" s="460"/>
      <c r="O12" s="460"/>
    </row>
    <row r="13" spans="1:16" x14ac:dyDescent="0.25">
      <c r="A13" s="463" t="s">
        <v>108</v>
      </c>
      <c r="B13" s="464"/>
      <c r="C13" s="464"/>
      <c r="D13" s="464"/>
      <c r="E13" s="464"/>
      <c r="F13" s="464"/>
      <c r="G13" s="24"/>
      <c r="H13" s="25"/>
      <c r="I13" s="24"/>
      <c r="J13" s="26"/>
      <c r="K13" s="17">
        <f>G13+H13+I13+J13</f>
        <v>0</v>
      </c>
      <c r="L13" s="27"/>
      <c r="M13" s="27"/>
      <c r="N13" s="27"/>
      <c r="O13" s="17">
        <f>K13-L13-M13+N13</f>
        <v>0</v>
      </c>
    </row>
    <row r="14" spans="1:16" x14ac:dyDescent="0.25">
      <c r="A14" s="456" t="s">
        <v>103</v>
      </c>
      <c r="B14" s="457"/>
      <c r="C14" s="457"/>
      <c r="D14" s="457"/>
      <c r="E14" s="457"/>
      <c r="F14" s="457"/>
      <c r="G14" s="28"/>
      <c r="H14" s="29"/>
      <c r="I14" s="28"/>
      <c r="J14" s="30"/>
      <c r="K14" s="18">
        <f t="shared" ref="K14:K29" si="0">G14+H14+I14+J14</f>
        <v>0</v>
      </c>
      <c r="L14" s="31"/>
      <c r="M14" s="31"/>
      <c r="N14" s="31"/>
      <c r="O14" s="18">
        <f t="shared" ref="O14:O29" si="1">K14-L14-M14+N14</f>
        <v>0</v>
      </c>
    </row>
    <row r="15" spans="1:16" x14ac:dyDescent="0.25">
      <c r="A15" s="456" t="s">
        <v>104</v>
      </c>
      <c r="B15" s="457"/>
      <c r="C15" s="457"/>
      <c r="D15" s="457"/>
      <c r="E15" s="457"/>
      <c r="F15" s="457"/>
      <c r="G15" s="28"/>
      <c r="H15" s="29"/>
      <c r="I15" s="28"/>
      <c r="J15" s="30"/>
      <c r="K15" s="18">
        <f t="shared" si="0"/>
        <v>0</v>
      </c>
      <c r="L15" s="31"/>
      <c r="M15" s="31"/>
      <c r="N15" s="31"/>
      <c r="O15" s="18">
        <f t="shared" si="1"/>
        <v>0</v>
      </c>
    </row>
    <row r="16" spans="1:16" x14ac:dyDescent="0.25">
      <c r="A16" s="456" t="s">
        <v>105</v>
      </c>
      <c r="B16" s="457"/>
      <c r="C16" s="457"/>
      <c r="D16" s="457"/>
      <c r="E16" s="457"/>
      <c r="F16" s="457"/>
      <c r="G16" s="28"/>
      <c r="H16" s="29"/>
      <c r="I16" s="28"/>
      <c r="J16" s="30"/>
      <c r="K16" s="18">
        <f t="shared" si="0"/>
        <v>0</v>
      </c>
      <c r="L16" s="31"/>
      <c r="M16" s="31"/>
      <c r="N16" s="31"/>
      <c r="O16" s="18">
        <f t="shared" si="1"/>
        <v>0</v>
      </c>
    </row>
    <row r="17" spans="1:15" x14ac:dyDescent="0.25">
      <c r="A17" s="456" t="s">
        <v>106</v>
      </c>
      <c r="B17" s="457"/>
      <c r="C17" s="457"/>
      <c r="D17" s="457"/>
      <c r="E17" s="457"/>
      <c r="F17" s="457"/>
      <c r="G17" s="28"/>
      <c r="H17" s="29"/>
      <c r="I17" s="28"/>
      <c r="J17" s="30"/>
      <c r="K17" s="18">
        <f t="shared" si="0"/>
        <v>0</v>
      </c>
      <c r="L17" s="31"/>
      <c r="M17" s="31"/>
      <c r="N17" s="32"/>
      <c r="O17" s="18">
        <f t="shared" si="1"/>
        <v>0</v>
      </c>
    </row>
    <row r="18" spans="1:15" x14ac:dyDescent="0.25">
      <c r="A18" s="461" t="s">
        <v>107</v>
      </c>
      <c r="B18" s="462"/>
      <c r="C18" s="462"/>
      <c r="D18" s="462"/>
      <c r="E18" s="462"/>
      <c r="F18" s="462"/>
      <c r="G18" s="248">
        <f>SUM(G21:G29)</f>
        <v>0</v>
      </c>
      <c r="H18" s="249">
        <f t="shared" ref="H18:N18" si="2">SUM(H21:H29)</f>
        <v>0</v>
      </c>
      <c r="I18" s="248">
        <f t="shared" si="2"/>
        <v>0</v>
      </c>
      <c r="J18" s="250">
        <f t="shared" si="2"/>
        <v>0</v>
      </c>
      <c r="K18" s="33">
        <f t="shared" si="2"/>
        <v>0</v>
      </c>
      <c r="L18" s="251">
        <f t="shared" si="2"/>
        <v>0</v>
      </c>
      <c r="M18" s="251">
        <f t="shared" si="2"/>
        <v>0</v>
      </c>
      <c r="N18" s="252">
        <f t="shared" si="2"/>
        <v>0</v>
      </c>
      <c r="O18" s="33">
        <f t="shared" si="1"/>
        <v>0</v>
      </c>
    </row>
    <row r="19" spans="1:15" x14ac:dyDescent="0.25">
      <c r="A19" s="456"/>
      <c r="B19" s="457"/>
      <c r="C19" s="457"/>
      <c r="D19" s="457"/>
      <c r="E19" s="457"/>
      <c r="F19" s="457"/>
      <c r="G19" s="228"/>
      <c r="H19" s="229"/>
      <c r="I19" s="228"/>
      <c r="J19" s="230"/>
      <c r="K19" s="18">
        <f t="shared" si="0"/>
        <v>0</v>
      </c>
      <c r="L19" s="231"/>
      <c r="M19" s="231"/>
      <c r="N19" s="232"/>
      <c r="O19" s="18">
        <f t="shared" si="1"/>
        <v>0</v>
      </c>
    </row>
    <row r="20" spans="1:15" x14ac:dyDescent="0.25">
      <c r="A20" s="456" t="s">
        <v>102</v>
      </c>
      <c r="B20" s="457"/>
      <c r="C20" s="457"/>
      <c r="D20" s="457"/>
      <c r="E20" s="457"/>
      <c r="F20" s="457"/>
      <c r="G20" s="228"/>
      <c r="H20" s="229"/>
      <c r="I20" s="228"/>
      <c r="J20" s="230"/>
      <c r="K20" s="18">
        <f t="shared" si="0"/>
        <v>0</v>
      </c>
      <c r="L20" s="231"/>
      <c r="M20" s="231"/>
      <c r="N20" s="232"/>
      <c r="O20" s="18">
        <f t="shared" si="1"/>
        <v>0</v>
      </c>
    </row>
    <row r="21" spans="1:15" x14ac:dyDescent="0.25">
      <c r="A21" s="616" t="s">
        <v>109</v>
      </c>
      <c r="B21" s="617"/>
      <c r="C21" s="617"/>
      <c r="D21" s="617"/>
      <c r="E21" s="617"/>
      <c r="F21" s="617"/>
      <c r="G21" s="253"/>
      <c r="H21" s="254"/>
      <c r="I21" s="253"/>
      <c r="J21" s="255"/>
      <c r="K21" s="18">
        <f t="shared" si="0"/>
        <v>0</v>
      </c>
      <c r="L21" s="259"/>
      <c r="M21" s="259"/>
      <c r="N21" s="260"/>
      <c r="O21" s="18">
        <f t="shared" si="1"/>
        <v>0</v>
      </c>
    </row>
    <row r="22" spans="1:15" x14ac:dyDescent="0.25">
      <c r="A22" s="616" t="s">
        <v>110</v>
      </c>
      <c r="B22" s="617"/>
      <c r="C22" s="617"/>
      <c r="D22" s="617"/>
      <c r="E22" s="617"/>
      <c r="F22" s="617"/>
      <c r="G22" s="253"/>
      <c r="H22" s="254"/>
      <c r="I22" s="253"/>
      <c r="J22" s="255"/>
      <c r="K22" s="18">
        <f t="shared" si="0"/>
        <v>0</v>
      </c>
      <c r="L22" s="259"/>
      <c r="M22" s="259"/>
      <c r="N22" s="260"/>
      <c r="O22" s="18">
        <f t="shared" si="1"/>
        <v>0</v>
      </c>
    </row>
    <row r="23" spans="1:15" x14ac:dyDescent="0.25">
      <c r="A23" s="616" t="s">
        <v>111</v>
      </c>
      <c r="B23" s="617"/>
      <c r="C23" s="617"/>
      <c r="D23" s="617"/>
      <c r="E23" s="617"/>
      <c r="F23" s="617"/>
      <c r="G23" s="253"/>
      <c r="H23" s="254"/>
      <c r="I23" s="253"/>
      <c r="J23" s="255"/>
      <c r="K23" s="18">
        <f t="shared" si="0"/>
        <v>0</v>
      </c>
      <c r="L23" s="259"/>
      <c r="M23" s="259"/>
      <c r="N23" s="260"/>
      <c r="O23" s="18">
        <f t="shared" si="1"/>
        <v>0</v>
      </c>
    </row>
    <row r="24" spans="1:15" x14ac:dyDescent="0.25">
      <c r="A24" s="616" t="s">
        <v>112</v>
      </c>
      <c r="B24" s="617"/>
      <c r="C24" s="617"/>
      <c r="D24" s="617"/>
      <c r="E24" s="617"/>
      <c r="F24" s="617"/>
      <c r="G24" s="253"/>
      <c r="H24" s="254"/>
      <c r="I24" s="253"/>
      <c r="J24" s="255"/>
      <c r="K24" s="18">
        <f t="shared" si="0"/>
        <v>0</v>
      </c>
      <c r="L24" s="259"/>
      <c r="M24" s="259"/>
      <c r="N24" s="260"/>
      <c r="O24" s="18">
        <f t="shared" si="1"/>
        <v>0</v>
      </c>
    </row>
    <row r="25" spans="1:15" x14ac:dyDescent="0.25">
      <c r="A25" s="616" t="s">
        <v>113</v>
      </c>
      <c r="B25" s="617"/>
      <c r="C25" s="617"/>
      <c r="D25" s="617"/>
      <c r="E25" s="617"/>
      <c r="F25" s="617"/>
      <c r="G25" s="253"/>
      <c r="H25" s="254"/>
      <c r="I25" s="253"/>
      <c r="J25" s="255"/>
      <c r="K25" s="18">
        <f t="shared" si="0"/>
        <v>0</v>
      </c>
      <c r="L25" s="259"/>
      <c r="M25" s="259"/>
      <c r="N25" s="260"/>
      <c r="O25" s="18">
        <f t="shared" si="1"/>
        <v>0</v>
      </c>
    </row>
    <row r="26" spans="1:15" x14ac:dyDescent="0.25">
      <c r="A26" s="616" t="s">
        <v>114</v>
      </c>
      <c r="B26" s="617"/>
      <c r="C26" s="617"/>
      <c r="D26" s="617"/>
      <c r="E26" s="617"/>
      <c r="F26" s="617"/>
      <c r="G26" s="253"/>
      <c r="H26" s="254"/>
      <c r="I26" s="253"/>
      <c r="J26" s="255"/>
      <c r="K26" s="18">
        <f t="shared" si="0"/>
        <v>0</v>
      </c>
      <c r="L26" s="259"/>
      <c r="M26" s="259"/>
      <c r="N26" s="260"/>
      <c r="O26" s="18">
        <f t="shared" si="1"/>
        <v>0</v>
      </c>
    </row>
    <row r="27" spans="1:15" x14ac:dyDescent="0.25">
      <c r="A27" s="616" t="s">
        <v>201</v>
      </c>
      <c r="B27" s="617"/>
      <c r="C27" s="617"/>
      <c r="D27" s="617"/>
      <c r="E27" s="617"/>
      <c r="F27" s="617"/>
      <c r="G27" s="256"/>
      <c r="H27" s="257"/>
      <c r="I27" s="256"/>
      <c r="J27" s="258"/>
      <c r="K27" s="18">
        <f t="shared" si="0"/>
        <v>0</v>
      </c>
      <c r="L27" s="260"/>
      <c r="M27" s="260"/>
      <c r="N27" s="260"/>
      <c r="O27" s="18">
        <f t="shared" si="1"/>
        <v>0</v>
      </c>
    </row>
    <row r="28" spans="1:15" x14ac:dyDescent="0.25">
      <c r="A28" s="616" t="s">
        <v>202</v>
      </c>
      <c r="B28" s="617"/>
      <c r="C28" s="617"/>
      <c r="D28" s="617"/>
      <c r="E28" s="617"/>
      <c r="F28" s="617"/>
      <c r="G28" s="256"/>
      <c r="H28" s="257"/>
      <c r="I28" s="256"/>
      <c r="J28" s="258"/>
      <c r="K28" s="18">
        <f t="shared" si="0"/>
        <v>0</v>
      </c>
      <c r="L28" s="260"/>
      <c r="M28" s="260"/>
      <c r="N28" s="260"/>
      <c r="O28" s="18">
        <f t="shared" si="1"/>
        <v>0</v>
      </c>
    </row>
    <row r="29" spans="1:15" ht="15.75" thickBot="1" x14ac:dyDescent="0.3">
      <c r="A29" s="456"/>
      <c r="B29" s="457"/>
      <c r="C29" s="457"/>
      <c r="D29" s="457"/>
      <c r="E29" s="457"/>
      <c r="F29" s="457"/>
      <c r="G29" s="233"/>
      <c r="H29" s="234"/>
      <c r="I29" s="233"/>
      <c r="J29" s="235"/>
      <c r="K29" s="18">
        <f t="shared" si="0"/>
        <v>0</v>
      </c>
      <c r="L29" s="260"/>
      <c r="M29" s="260"/>
      <c r="N29" s="260"/>
      <c r="O29" s="18">
        <f t="shared" si="1"/>
        <v>0</v>
      </c>
    </row>
    <row r="30" spans="1:15" x14ac:dyDescent="0.25">
      <c r="A30" s="236"/>
      <c r="B30" s="237"/>
      <c r="C30" s="237"/>
      <c r="D30" s="237"/>
      <c r="E30" s="237"/>
      <c r="F30" s="237"/>
      <c r="G30" s="454">
        <f>SUM(G13:G18)</f>
        <v>0</v>
      </c>
      <c r="H30" s="454">
        <f>SUM(H13:H18)</f>
        <v>0</v>
      </c>
      <c r="I30" s="454">
        <f>SUM(I13:I18)</f>
        <v>0</v>
      </c>
      <c r="J30" s="454">
        <f>SUM(J13:J18)</f>
        <v>0</v>
      </c>
      <c r="K30" s="19"/>
      <c r="L30" s="452">
        <f>SUM(L13:L18)</f>
        <v>0</v>
      </c>
      <c r="M30" s="452">
        <f>SUM(M13:M18)</f>
        <v>0</v>
      </c>
      <c r="N30" s="452">
        <f>SUM(N13:N18)</f>
        <v>0</v>
      </c>
      <c r="O30" s="452">
        <f>SUM(O13:O18)</f>
        <v>0</v>
      </c>
    </row>
    <row r="31" spans="1:15" ht="15.75" thickBot="1" x14ac:dyDescent="0.3">
      <c r="A31" s="238" t="s">
        <v>101</v>
      </c>
      <c r="B31" s="239"/>
      <c r="C31" s="239"/>
      <c r="D31" s="239"/>
      <c r="E31" s="239"/>
      <c r="F31" s="239"/>
      <c r="G31" s="455"/>
      <c r="H31" s="455"/>
      <c r="I31" s="455"/>
      <c r="J31" s="455"/>
      <c r="K31" s="20">
        <f>SUM(K13:K18)</f>
        <v>0</v>
      </c>
      <c r="L31" s="453"/>
      <c r="M31" s="453"/>
      <c r="N31" s="453"/>
      <c r="O31" s="453"/>
    </row>
    <row r="32" spans="1:15" x14ac:dyDescent="0.25">
      <c r="A32" s="240"/>
      <c r="B32" s="241"/>
      <c r="C32" s="241"/>
      <c r="D32" s="241"/>
      <c r="E32" s="241"/>
      <c r="F32" s="241"/>
      <c r="G32" s="241"/>
      <c r="H32" s="241"/>
      <c r="I32" s="241"/>
      <c r="J32" s="241"/>
      <c r="K32" s="241"/>
      <c r="L32" s="242" t="s">
        <v>120</v>
      </c>
      <c r="M32" s="241"/>
      <c r="N32" s="241"/>
      <c r="O32" s="242" t="s">
        <v>281</v>
      </c>
    </row>
    <row r="33" spans="1:16" ht="15.75" thickBot="1" x14ac:dyDescent="0.3">
      <c r="A33" s="243" t="s">
        <v>282</v>
      </c>
      <c r="B33" s="241"/>
      <c r="C33" s="241"/>
      <c r="D33" s="241"/>
      <c r="E33" s="241"/>
      <c r="F33" s="241"/>
      <c r="G33" s="241"/>
      <c r="H33" s="241"/>
      <c r="I33" s="241"/>
      <c r="J33" s="241"/>
      <c r="K33" s="241"/>
      <c r="L33" s="241"/>
      <c r="M33" s="241"/>
      <c r="N33" s="241"/>
      <c r="O33" s="241"/>
      <c r="P33" s="241"/>
    </row>
    <row r="34" spans="1:16" x14ac:dyDescent="0.25">
      <c r="A34" s="244"/>
      <c r="B34" s="443"/>
      <c r="C34" s="444"/>
      <c r="D34" s="444"/>
      <c r="E34" s="444"/>
      <c r="F34" s="444"/>
      <c r="G34" s="444"/>
      <c r="H34" s="444"/>
      <c r="I34" s="444"/>
      <c r="J34" s="444"/>
      <c r="K34" s="444"/>
      <c r="L34" s="444"/>
      <c r="M34" s="444"/>
      <c r="N34" s="444"/>
      <c r="O34" s="445"/>
      <c r="P34" s="245"/>
    </row>
    <row r="35" spans="1:16" x14ac:dyDescent="0.25">
      <c r="A35" s="244"/>
      <c r="B35" s="446"/>
      <c r="C35" s="447"/>
      <c r="D35" s="447"/>
      <c r="E35" s="447"/>
      <c r="F35" s="447"/>
      <c r="G35" s="447"/>
      <c r="H35" s="447"/>
      <c r="I35" s="447"/>
      <c r="J35" s="447"/>
      <c r="K35" s="447"/>
      <c r="L35" s="447"/>
      <c r="M35" s="447"/>
      <c r="N35" s="447"/>
      <c r="O35" s="448"/>
      <c r="P35" s="241"/>
    </row>
    <row r="36" spans="1:16" x14ac:dyDescent="0.25">
      <c r="A36" s="244"/>
      <c r="B36" s="446"/>
      <c r="C36" s="447"/>
      <c r="D36" s="447"/>
      <c r="E36" s="447"/>
      <c r="F36" s="447"/>
      <c r="G36" s="447"/>
      <c r="H36" s="447"/>
      <c r="I36" s="447"/>
      <c r="J36" s="447"/>
      <c r="K36" s="447"/>
      <c r="L36" s="447"/>
      <c r="M36" s="447"/>
      <c r="N36" s="447"/>
      <c r="O36" s="448"/>
    </row>
    <row r="37" spans="1:16" ht="15.75" thickBot="1" x14ac:dyDescent="0.3">
      <c r="A37" s="244"/>
      <c r="B37" s="449"/>
      <c r="C37" s="450"/>
      <c r="D37" s="450"/>
      <c r="E37" s="450"/>
      <c r="F37" s="450"/>
      <c r="G37" s="450"/>
      <c r="H37" s="450"/>
      <c r="I37" s="450"/>
      <c r="J37" s="450"/>
      <c r="K37" s="450"/>
      <c r="L37" s="450"/>
      <c r="M37" s="450"/>
      <c r="N37" s="450"/>
      <c r="O37" s="451"/>
    </row>
  </sheetData>
  <sheetProtection algorithmName="SHA-512" hashValue="/oHLi1ktffpwrWLSl+Nc6NucFZHwQDEe9mcITgagOwZvlzOCFheu30WMJxy2wuW9VG41XIzt2VCv5Fm5PNvKuA==" saltValue="xtoVv9NOxKuZYHq6T2vjMg==" spinCount="100000" sheet="1" objects="1" scenarios="1"/>
  <mergeCells count="34">
    <mergeCell ref="O8:O12"/>
    <mergeCell ref="A13:F13"/>
    <mergeCell ref="A14:F14"/>
    <mergeCell ref="A15:F15"/>
    <mergeCell ref="G8:H11"/>
    <mergeCell ref="I8:J11"/>
    <mergeCell ref="K8:K12"/>
    <mergeCell ref="L8:L12"/>
    <mergeCell ref="A26:F26"/>
    <mergeCell ref="A27:F27"/>
    <mergeCell ref="A21:F21"/>
    <mergeCell ref="M8:M12"/>
    <mergeCell ref="N8:N12"/>
    <mergeCell ref="A16:F16"/>
    <mergeCell ref="A17:F17"/>
    <mergeCell ref="A18:F18"/>
    <mergeCell ref="A19:F19"/>
    <mergeCell ref="A20:F20"/>
    <mergeCell ref="A5:D5"/>
    <mergeCell ref="B34:O37"/>
    <mergeCell ref="L30:L31"/>
    <mergeCell ref="M30:M31"/>
    <mergeCell ref="N30:N31"/>
    <mergeCell ref="O30:O31"/>
    <mergeCell ref="G30:G31"/>
    <mergeCell ref="H30:H31"/>
    <mergeCell ref="I30:I31"/>
    <mergeCell ref="J30:J31"/>
    <mergeCell ref="A28:F28"/>
    <mergeCell ref="A29:F29"/>
    <mergeCell ref="A22:F22"/>
    <mergeCell ref="A23:F23"/>
    <mergeCell ref="A24:F24"/>
    <mergeCell ref="A25:F25"/>
  </mergeCells>
  <pageMargins left="0.7" right="0.7" top="0.75" bottom="0.75" header="0.3" footer="0.3"/>
  <pageSetup paperSize="5"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E7DED-6B9A-48A9-8D11-2123201A8EDF}">
  <sheetPr codeName="Sheet10">
    <pageSetUpPr fitToPage="1"/>
  </sheetPr>
  <dimension ref="A1:P53"/>
  <sheetViews>
    <sheetView topLeftCell="A20" workbookViewId="0">
      <selection activeCell="I25" sqref="I25:I26"/>
    </sheetView>
  </sheetViews>
  <sheetFormatPr defaultRowHeight="15" x14ac:dyDescent="0.25"/>
  <cols>
    <col min="5" max="10" width="12.42578125" customWidth="1"/>
    <col min="11" max="11" width="14.7109375" customWidth="1"/>
    <col min="12" max="13" width="12.42578125" customWidth="1"/>
    <col min="14" max="14" width="14.28515625" customWidth="1"/>
    <col min="15" max="15" width="17.5703125" customWidth="1"/>
    <col min="16" max="16" width="13.28515625" customWidth="1"/>
  </cols>
  <sheetData>
    <row r="1" spans="1:16" ht="15.75" x14ac:dyDescent="0.25">
      <c r="A1" s="2" t="s">
        <v>221</v>
      </c>
      <c r="O1" s="1"/>
      <c r="P1" s="1" t="s">
        <v>283</v>
      </c>
    </row>
    <row r="2" spans="1:16" x14ac:dyDescent="0.25">
      <c r="A2" s="96">
        <f>JURAT!F12</f>
        <v>0</v>
      </c>
    </row>
    <row r="3" spans="1:16" x14ac:dyDescent="0.25">
      <c r="A3" s="97">
        <f>JURAT!F14</f>
        <v>0</v>
      </c>
    </row>
    <row r="4" spans="1:16" x14ac:dyDescent="0.25">
      <c r="A4" s="211"/>
      <c r="B4" s="212"/>
      <c r="C4" s="22"/>
      <c r="D4" s="22"/>
      <c r="E4" s="22"/>
      <c r="F4" s="22"/>
      <c r="G4" s="23"/>
      <c r="H4" s="23"/>
      <c r="I4" s="23"/>
      <c r="J4" s="126"/>
      <c r="K4" s="126"/>
      <c r="L4" s="126"/>
      <c r="M4" s="126"/>
      <c r="N4" s="126"/>
      <c r="O4" s="126"/>
      <c r="P4" s="21"/>
    </row>
    <row r="5" spans="1:16" x14ac:dyDescent="0.25">
      <c r="A5" s="442" t="s">
        <v>98</v>
      </c>
      <c r="B5" s="442"/>
      <c r="C5" s="442"/>
      <c r="D5" s="442"/>
      <c r="E5" s="481">
        <f>JURAT!F11</f>
        <v>0</v>
      </c>
      <c r="F5" s="481"/>
      <c r="G5" s="23"/>
      <c r="H5" s="23"/>
      <c r="I5" s="23"/>
      <c r="J5" s="126"/>
      <c r="K5" s="126"/>
      <c r="L5" s="126"/>
      <c r="M5" s="126"/>
      <c r="N5" s="126"/>
      <c r="O5" s="126"/>
      <c r="P5" s="21"/>
    </row>
    <row r="6" spans="1:16" ht="15.75" thickBot="1" x14ac:dyDescent="0.3">
      <c r="A6" s="211"/>
      <c r="B6" s="212"/>
      <c r="C6" s="22"/>
      <c r="D6" s="22"/>
      <c r="E6" s="22"/>
      <c r="F6" s="22"/>
      <c r="G6" s="23"/>
      <c r="H6" s="23"/>
      <c r="I6" s="23"/>
      <c r="J6" s="126"/>
      <c r="K6" s="126"/>
      <c r="L6" s="126"/>
      <c r="M6" s="126"/>
      <c r="N6" s="126"/>
      <c r="O6" s="126"/>
      <c r="P6" s="21"/>
    </row>
    <row r="7" spans="1:16" s="261" customFormat="1" ht="12.75" x14ac:dyDescent="0.2">
      <c r="A7" s="505" t="s">
        <v>121</v>
      </c>
      <c r="B7" s="506"/>
      <c r="C7" s="507"/>
      <c r="D7" s="507"/>
      <c r="E7" s="507"/>
      <c r="F7" s="507"/>
      <c r="G7" s="507"/>
      <c r="H7" s="507"/>
      <c r="I7" s="507"/>
      <c r="J7" s="507"/>
      <c r="K7" s="507"/>
      <c r="L7" s="507"/>
      <c r="M7" s="507"/>
      <c r="N7" s="507"/>
      <c r="O7" s="507"/>
      <c r="P7" s="508"/>
    </row>
    <row r="8" spans="1:16" s="261" customFormat="1" ht="13.5" thickBot="1" x14ac:dyDescent="0.25">
      <c r="A8" s="509"/>
      <c r="B8" s="510"/>
      <c r="C8" s="510"/>
      <c r="D8" s="510"/>
      <c r="E8" s="510"/>
      <c r="F8" s="510"/>
      <c r="G8" s="510"/>
      <c r="H8" s="510"/>
      <c r="I8" s="510"/>
      <c r="J8" s="510"/>
      <c r="K8" s="510"/>
      <c r="L8" s="510"/>
      <c r="M8" s="510"/>
      <c r="N8" s="510"/>
      <c r="O8" s="510"/>
      <c r="P8" s="511"/>
    </row>
    <row r="9" spans="1:16" s="261" customFormat="1" ht="13.5" customHeight="1" thickBot="1" x14ac:dyDescent="0.25">
      <c r="A9" s="512" t="s">
        <v>122</v>
      </c>
      <c r="B9" s="513"/>
      <c r="C9" s="513"/>
      <c r="D9" s="514"/>
      <c r="E9" s="518" t="s">
        <v>123</v>
      </c>
      <c r="F9" s="504" t="s">
        <v>124</v>
      </c>
      <c r="G9" s="521" t="s">
        <v>125</v>
      </c>
      <c r="H9" s="523"/>
      <c r="I9" s="527" t="s">
        <v>126</v>
      </c>
      <c r="J9" s="524" t="s">
        <v>127</v>
      </c>
      <c r="K9" s="504" t="s">
        <v>128</v>
      </c>
      <c r="L9" s="527" t="s">
        <v>129</v>
      </c>
      <c r="M9" s="524" t="s">
        <v>130</v>
      </c>
      <c r="N9" s="530" t="s">
        <v>131</v>
      </c>
      <c r="O9" s="524" t="s">
        <v>132</v>
      </c>
      <c r="P9" s="524" t="s">
        <v>133</v>
      </c>
    </row>
    <row r="10" spans="1:16" s="261" customFormat="1" ht="12.75" customHeight="1" x14ac:dyDescent="0.2">
      <c r="A10" s="515"/>
      <c r="B10" s="516"/>
      <c r="C10" s="516"/>
      <c r="D10" s="517"/>
      <c r="E10" s="519"/>
      <c r="F10" s="526"/>
      <c r="G10" s="500" t="s">
        <v>134</v>
      </c>
      <c r="H10" s="501" t="s">
        <v>135</v>
      </c>
      <c r="I10" s="528"/>
      <c r="J10" s="500"/>
      <c r="K10" s="526"/>
      <c r="L10" s="529"/>
      <c r="M10" s="525"/>
      <c r="N10" s="531"/>
      <c r="O10" s="525"/>
      <c r="P10" s="525"/>
    </row>
    <row r="11" spans="1:16" s="261" customFormat="1" ht="13.5" thickBot="1" x14ac:dyDescent="0.25">
      <c r="A11" s="515"/>
      <c r="B11" s="516"/>
      <c r="C11" s="516"/>
      <c r="D11" s="517"/>
      <c r="E11" s="519"/>
      <c r="F11" s="526"/>
      <c r="G11" s="500"/>
      <c r="H11" s="501"/>
      <c r="I11" s="528"/>
      <c r="J11" s="500"/>
      <c r="K11" s="526"/>
      <c r="L11" s="529"/>
      <c r="M11" s="525"/>
      <c r="N11" s="531"/>
      <c r="O11" s="525"/>
      <c r="P11" s="525"/>
    </row>
    <row r="12" spans="1:16" s="261" customFormat="1" ht="12.75" x14ac:dyDescent="0.2">
      <c r="A12" s="502"/>
      <c r="B12" s="503"/>
      <c r="C12" s="503"/>
      <c r="D12" s="503"/>
      <c r="E12" s="34"/>
      <c r="F12" s="35"/>
      <c r="G12" s="36"/>
      <c r="H12" s="37"/>
      <c r="I12" s="38">
        <f>G12+H12</f>
        <v>0</v>
      </c>
      <c r="J12" s="39"/>
      <c r="K12" s="40"/>
      <c r="L12" s="40"/>
      <c r="M12" s="40"/>
      <c r="N12" s="40"/>
      <c r="O12" s="40"/>
      <c r="P12" s="37"/>
    </row>
    <row r="13" spans="1:16" s="261" customFormat="1" ht="12.75" x14ac:dyDescent="0.2">
      <c r="A13" s="490"/>
      <c r="B13" s="491"/>
      <c r="C13" s="491"/>
      <c r="D13" s="491"/>
      <c r="E13" s="41"/>
      <c r="F13" s="42"/>
      <c r="G13" s="43"/>
      <c r="H13" s="44"/>
      <c r="I13" s="45">
        <f t="shared" ref="I13:I24" si="0">G13+H13</f>
        <v>0</v>
      </c>
      <c r="J13" s="46"/>
      <c r="K13" s="47"/>
      <c r="L13" s="47"/>
      <c r="M13" s="47"/>
      <c r="N13" s="47"/>
      <c r="O13" s="47"/>
      <c r="P13" s="44"/>
    </row>
    <row r="14" spans="1:16" s="261" customFormat="1" ht="12.75" x14ac:dyDescent="0.2">
      <c r="A14" s="490"/>
      <c r="B14" s="491"/>
      <c r="C14" s="491"/>
      <c r="D14" s="491"/>
      <c r="E14" s="41"/>
      <c r="F14" s="42"/>
      <c r="G14" s="43"/>
      <c r="H14" s="44"/>
      <c r="I14" s="45">
        <f t="shared" si="0"/>
        <v>0</v>
      </c>
      <c r="J14" s="46"/>
      <c r="K14" s="47"/>
      <c r="L14" s="47"/>
      <c r="M14" s="47"/>
      <c r="N14" s="47"/>
      <c r="O14" s="47"/>
      <c r="P14" s="44"/>
    </row>
    <row r="15" spans="1:16" s="261" customFormat="1" ht="12.75" x14ac:dyDescent="0.2">
      <c r="A15" s="490"/>
      <c r="B15" s="491"/>
      <c r="C15" s="491"/>
      <c r="D15" s="491"/>
      <c r="E15" s="41"/>
      <c r="F15" s="42"/>
      <c r="G15" s="43"/>
      <c r="H15" s="44"/>
      <c r="I15" s="45">
        <f t="shared" si="0"/>
        <v>0</v>
      </c>
      <c r="J15" s="46"/>
      <c r="K15" s="47"/>
      <c r="L15" s="47"/>
      <c r="M15" s="47"/>
      <c r="N15" s="47"/>
      <c r="O15" s="47"/>
      <c r="P15" s="44"/>
    </row>
    <row r="16" spans="1:16" s="261" customFormat="1" ht="12.75" x14ac:dyDescent="0.2">
      <c r="A16" s="490"/>
      <c r="B16" s="491"/>
      <c r="C16" s="491"/>
      <c r="D16" s="491"/>
      <c r="E16" s="41"/>
      <c r="F16" s="42"/>
      <c r="G16" s="43"/>
      <c r="H16" s="44"/>
      <c r="I16" s="45">
        <f t="shared" si="0"/>
        <v>0</v>
      </c>
      <c r="J16" s="46"/>
      <c r="K16" s="47"/>
      <c r="L16" s="47"/>
      <c r="M16" s="47"/>
      <c r="N16" s="47"/>
      <c r="O16" s="47"/>
      <c r="P16" s="44"/>
    </row>
    <row r="17" spans="1:16" s="261" customFormat="1" ht="12.75" x14ac:dyDescent="0.2">
      <c r="A17" s="490"/>
      <c r="B17" s="491"/>
      <c r="C17" s="491"/>
      <c r="D17" s="491"/>
      <c r="E17" s="41"/>
      <c r="F17" s="42"/>
      <c r="G17" s="43"/>
      <c r="H17" s="44"/>
      <c r="I17" s="45">
        <f t="shared" si="0"/>
        <v>0</v>
      </c>
      <c r="J17" s="46"/>
      <c r="K17" s="47"/>
      <c r="L17" s="47"/>
      <c r="M17" s="47"/>
      <c r="N17" s="47"/>
      <c r="O17" s="47"/>
      <c r="P17" s="44"/>
    </row>
    <row r="18" spans="1:16" s="261" customFormat="1" ht="12.75" x14ac:dyDescent="0.2">
      <c r="A18" s="490"/>
      <c r="B18" s="491"/>
      <c r="C18" s="491"/>
      <c r="D18" s="491"/>
      <c r="E18" s="41"/>
      <c r="F18" s="42"/>
      <c r="G18" s="43"/>
      <c r="H18" s="44"/>
      <c r="I18" s="45">
        <f t="shared" si="0"/>
        <v>0</v>
      </c>
      <c r="J18" s="46"/>
      <c r="K18" s="47"/>
      <c r="L18" s="47"/>
      <c r="M18" s="47"/>
      <c r="N18" s="47"/>
      <c r="O18" s="47"/>
      <c r="P18" s="44"/>
    </row>
    <row r="19" spans="1:16" s="261" customFormat="1" ht="12.75" x14ac:dyDescent="0.2">
      <c r="A19" s="490"/>
      <c r="B19" s="491"/>
      <c r="C19" s="491"/>
      <c r="D19" s="491"/>
      <c r="E19" s="41"/>
      <c r="F19" s="42"/>
      <c r="G19" s="43"/>
      <c r="H19" s="44"/>
      <c r="I19" s="45">
        <f t="shared" si="0"/>
        <v>0</v>
      </c>
      <c r="J19" s="46"/>
      <c r="K19" s="47"/>
      <c r="L19" s="47"/>
      <c r="M19" s="47"/>
      <c r="N19" s="47"/>
      <c r="O19" s="47"/>
      <c r="P19" s="44"/>
    </row>
    <row r="20" spans="1:16" s="261" customFormat="1" ht="12.75" x14ac:dyDescent="0.2">
      <c r="A20" s="490"/>
      <c r="B20" s="491"/>
      <c r="C20" s="491"/>
      <c r="D20" s="491"/>
      <c r="E20" s="41"/>
      <c r="F20" s="42"/>
      <c r="G20" s="43"/>
      <c r="H20" s="44"/>
      <c r="I20" s="45">
        <f t="shared" si="0"/>
        <v>0</v>
      </c>
      <c r="J20" s="46"/>
      <c r="K20" s="47"/>
      <c r="L20" s="47"/>
      <c r="M20" s="47"/>
      <c r="N20" s="47"/>
      <c r="O20" s="47"/>
      <c r="P20" s="44"/>
    </row>
    <row r="21" spans="1:16" s="261" customFormat="1" ht="12.75" x14ac:dyDescent="0.2">
      <c r="A21" s="490"/>
      <c r="B21" s="491"/>
      <c r="C21" s="491"/>
      <c r="D21" s="491"/>
      <c r="E21" s="41"/>
      <c r="F21" s="42"/>
      <c r="G21" s="43"/>
      <c r="H21" s="44"/>
      <c r="I21" s="45">
        <f t="shared" si="0"/>
        <v>0</v>
      </c>
      <c r="J21" s="46"/>
      <c r="K21" s="47"/>
      <c r="L21" s="47"/>
      <c r="M21" s="47"/>
      <c r="N21" s="47"/>
      <c r="O21" s="47"/>
      <c r="P21" s="44"/>
    </row>
    <row r="22" spans="1:16" s="261" customFormat="1" ht="12.75" x14ac:dyDescent="0.2">
      <c r="A22" s="490"/>
      <c r="B22" s="491"/>
      <c r="C22" s="491"/>
      <c r="D22" s="491"/>
      <c r="E22" s="41"/>
      <c r="F22" s="42"/>
      <c r="G22" s="43"/>
      <c r="H22" s="44"/>
      <c r="I22" s="45">
        <f t="shared" si="0"/>
        <v>0</v>
      </c>
      <c r="J22" s="46"/>
      <c r="K22" s="47"/>
      <c r="L22" s="47"/>
      <c r="M22" s="47"/>
      <c r="N22" s="47"/>
      <c r="O22" s="47"/>
      <c r="P22" s="44"/>
    </row>
    <row r="23" spans="1:16" s="261" customFormat="1" ht="12.75" x14ac:dyDescent="0.2">
      <c r="A23" s="490"/>
      <c r="B23" s="491"/>
      <c r="C23" s="491"/>
      <c r="D23" s="491"/>
      <c r="E23" s="41"/>
      <c r="F23" s="42"/>
      <c r="G23" s="43"/>
      <c r="H23" s="44"/>
      <c r="I23" s="45">
        <f t="shared" si="0"/>
        <v>0</v>
      </c>
      <c r="J23" s="46"/>
      <c r="K23" s="47"/>
      <c r="L23" s="47"/>
      <c r="M23" s="47"/>
      <c r="N23" s="47"/>
      <c r="O23" s="47"/>
      <c r="P23" s="44"/>
    </row>
    <row r="24" spans="1:16" s="261" customFormat="1" ht="13.5" thickBot="1" x14ac:dyDescent="0.25">
      <c r="A24" s="492"/>
      <c r="B24" s="493"/>
      <c r="C24" s="493"/>
      <c r="D24" s="493"/>
      <c r="E24" s="48"/>
      <c r="F24" s="49"/>
      <c r="G24" s="50"/>
      <c r="H24" s="51"/>
      <c r="I24" s="52">
        <f t="shared" si="0"/>
        <v>0</v>
      </c>
      <c r="J24" s="53"/>
      <c r="K24" s="54"/>
      <c r="L24" s="54"/>
      <c r="M24" s="54"/>
      <c r="N24" s="54"/>
      <c r="O24" s="54"/>
      <c r="P24" s="51"/>
    </row>
    <row r="25" spans="1:16" s="261" customFormat="1" ht="12.75" x14ac:dyDescent="0.2">
      <c r="A25" s="494" t="s">
        <v>136</v>
      </c>
      <c r="B25" s="495"/>
      <c r="C25" s="495"/>
      <c r="D25" s="495"/>
      <c r="E25" s="495"/>
      <c r="F25" s="484">
        <f>SUM(F12:F24)</f>
        <v>0</v>
      </c>
      <c r="G25" s="486">
        <f t="shared" ref="G25:H25" si="1">SUM(G12:G24)</f>
        <v>0</v>
      </c>
      <c r="H25" s="482">
        <f t="shared" si="1"/>
        <v>0</v>
      </c>
      <c r="I25" s="484">
        <f t="shared" ref="I25" si="2">SUM(I12:I24)</f>
        <v>0</v>
      </c>
      <c r="J25" s="486">
        <f t="shared" ref="J25" si="3">SUM(J12:J24)</f>
        <v>0</v>
      </c>
      <c r="K25" s="488">
        <f t="shared" ref="K25" si="4">SUM(K12:K24)</f>
        <v>0</v>
      </c>
      <c r="L25" s="488">
        <f t="shared" ref="L25" si="5">SUM(L12:L24)</f>
        <v>0</v>
      </c>
      <c r="M25" s="488">
        <f t="shared" ref="M25" si="6">SUM(M12:M24)</f>
        <v>0</v>
      </c>
      <c r="N25" s="488">
        <f t="shared" ref="N25" si="7">SUM(N12:N24)</f>
        <v>0</v>
      </c>
      <c r="O25" s="488">
        <f t="shared" ref="O25" si="8">SUM(O12:O24)</f>
        <v>0</v>
      </c>
      <c r="P25" s="482">
        <f t="shared" ref="P25" si="9">SUM(P12:P24)</f>
        <v>0</v>
      </c>
    </row>
    <row r="26" spans="1:16" s="261" customFormat="1" ht="13.5" thickBot="1" x14ac:dyDescent="0.25">
      <c r="A26" s="497"/>
      <c r="B26" s="498"/>
      <c r="C26" s="498"/>
      <c r="D26" s="498"/>
      <c r="E26" s="498"/>
      <c r="F26" s="485"/>
      <c r="G26" s="487"/>
      <c r="H26" s="483"/>
      <c r="I26" s="485"/>
      <c r="J26" s="487"/>
      <c r="K26" s="489"/>
      <c r="L26" s="489"/>
      <c r="M26" s="489"/>
      <c r="N26" s="489"/>
      <c r="O26" s="489"/>
      <c r="P26" s="483"/>
    </row>
    <row r="27" spans="1:16" s="261" customFormat="1" ht="12.75" x14ac:dyDescent="0.2">
      <c r="M27" s="262"/>
      <c r="N27" s="263"/>
      <c r="O27" s="263"/>
      <c r="P27" s="262"/>
    </row>
    <row r="28" spans="1:16" s="261" customFormat="1" ht="13.5" thickBot="1" x14ac:dyDescent="0.25"/>
    <row r="29" spans="1:16" s="261" customFormat="1" ht="12.75" x14ac:dyDescent="0.2">
      <c r="A29" s="505" t="s">
        <v>137</v>
      </c>
      <c r="B29" s="506"/>
      <c r="C29" s="507"/>
      <c r="D29" s="507"/>
      <c r="E29" s="507"/>
      <c r="F29" s="507"/>
      <c r="G29" s="507"/>
      <c r="H29" s="507"/>
      <c r="I29" s="507"/>
      <c r="J29" s="507"/>
      <c r="K29" s="507"/>
      <c r="L29" s="507"/>
      <c r="M29" s="507"/>
      <c r="N29" s="507"/>
      <c r="O29" s="507"/>
      <c r="P29" s="508"/>
    </row>
    <row r="30" spans="1:16" s="261" customFormat="1" ht="13.5" thickBot="1" x14ac:dyDescent="0.25">
      <c r="A30" s="509"/>
      <c r="B30" s="510"/>
      <c r="C30" s="510"/>
      <c r="D30" s="510"/>
      <c r="E30" s="510"/>
      <c r="F30" s="510"/>
      <c r="G30" s="510"/>
      <c r="H30" s="510"/>
      <c r="I30" s="510"/>
      <c r="J30" s="510"/>
      <c r="K30" s="510"/>
      <c r="L30" s="510"/>
      <c r="M30" s="510"/>
      <c r="N30" s="510"/>
      <c r="O30" s="510"/>
      <c r="P30" s="511"/>
    </row>
    <row r="31" spans="1:16" s="261" customFormat="1" ht="15.75" customHeight="1" thickBot="1" x14ac:dyDescent="0.25">
      <c r="A31" s="512" t="s">
        <v>138</v>
      </c>
      <c r="B31" s="513"/>
      <c r="C31" s="513"/>
      <c r="D31" s="514"/>
      <c r="E31" s="518" t="s">
        <v>123</v>
      </c>
      <c r="F31" s="504" t="s">
        <v>139</v>
      </c>
      <c r="G31" s="521" t="s">
        <v>140</v>
      </c>
      <c r="H31" s="522"/>
      <c r="I31" s="522"/>
      <c r="J31" s="522"/>
      <c r="K31" s="504" t="s">
        <v>141</v>
      </c>
      <c r="L31" s="521" t="s">
        <v>142</v>
      </c>
      <c r="M31" s="523"/>
      <c r="N31" s="524" t="s">
        <v>143</v>
      </c>
      <c r="O31" s="524" t="s">
        <v>144</v>
      </c>
      <c r="P31" s="524" t="s">
        <v>145</v>
      </c>
    </row>
    <row r="32" spans="1:16" s="261" customFormat="1" ht="12.75" customHeight="1" x14ac:dyDescent="0.2">
      <c r="A32" s="515"/>
      <c r="B32" s="516"/>
      <c r="C32" s="516"/>
      <c r="D32" s="517"/>
      <c r="E32" s="519"/>
      <c r="F32" s="501"/>
      <c r="G32" s="500" t="s">
        <v>134</v>
      </c>
      <c r="H32" s="501" t="s">
        <v>146</v>
      </c>
      <c r="I32" s="501" t="s">
        <v>147</v>
      </c>
      <c r="J32" s="500" t="s">
        <v>148</v>
      </c>
      <c r="K32" s="501"/>
      <c r="L32" s="504" t="s">
        <v>149</v>
      </c>
      <c r="M32" s="501" t="s">
        <v>150</v>
      </c>
      <c r="N32" s="525"/>
      <c r="O32" s="525"/>
      <c r="P32" s="525"/>
    </row>
    <row r="33" spans="1:16" s="261" customFormat="1" ht="13.5" thickBot="1" x14ac:dyDescent="0.25">
      <c r="A33" s="515"/>
      <c r="B33" s="516"/>
      <c r="C33" s="516"/>
      <c r="D33" s="517"/>
      <c r="E33" s="519"/>
      <c r="F33" s="520"/>
      <c r="G33" s="500"/>
      <c r="H33" s="501"/>
      <c r="I33" s="501"/>
      <c r="J33" s="500"/>
      <c r="K33" s="501"/>
      <c r="L33" s="501"/>
      <c r="M33" s="501"/>
      <c r="N33" s="525"/>
      <c r="O33" s="525"/>
      <c r="P33" s="525"/>
    </row>
    <row r="34" spans="1:16" s="261" customFormat="1" ht="12.75" x14ac:dyDescent="0.2">
      <c r="A34" s="502"/>
      <c r="B34" s="503"/>
      <c r="C34" s="503"/>
      <c r="D34" s="503"/>
      <c r="E34" s="34"/>
      <c r="F34" s="42"/>
      <c r="G34" s="36"/>
      <c r="H34" s="40"/>
      <c r="I34" s="40"/>
      <c r="J34" s="37"/>
      <c r="K34" s="55">
        <f>G34+H34+I34+J34</f>
        <v>0</v>
      </c>
      <c r="L34" s="36"/>
      <c r="M34" s="37"/>
      <c r="N34" s="38">
        <f>K34-L34-M34</f>
        <v>0</v>
      </c>
      <c r="O34" s="39"/>
      <c r="P34" s="37"/>
    </row>
    <row r="35" spans="1:16" s="261" customFormat="1" ht="12.75" x14ac:dyDescent="0.2">
      <c r="A35" s="490"/>
      <c r="B35" s="491"/>
      <c r="C35" s="491"/>
      <c r="D35" s="491"/>
      <c r="E35" s="41"/>
      <c r="F35" s="42"/>
      <c r="G35" s="43"/>
      <c r="H35" s="47"/>
      <c r="I35" s="47"/>
      <c r="J35" s="44"/>
      <c r="K35" s="56">
        <f t="shared" ref="K35:K46" si="10">G35+H35+I35+J35</f>
        <v>0</v>
      </c>
      <c r="L35" s="43"/>
      <c r="M35" s="44"/>
      <c r="N35" s="45">
        <f t="shared" ref="N35:N46" si="11">K35-L35-M35</f>
        <v>0</v>
      </c>
      <c r="O35" s="46"/>
      <c r="P35" s="44"/>
    </row>
    <row r="36" spans="1:16" s="261" customFormat="1" ht="12.75" x14ac:dyDescent="0.2">
      <c r="A36" s="490"/>
      <c r="B36" s="491"/>
      <c r="C36" s="491"/>
      <c r="D36" s="491"/>
      <c r="E36" s="41"/>
      <c r="F36" s="42"/>
      <c r="G36" s="43"/>
      <c r="H36" s="47"/>
      <c r="I36" s="47"/>
      <c r="J36" s="44"/>
      <c r="K36" s="56">
        <f t="shared" si="10"/>
        <v>0</v>
      </c>
      <c r="L36" s="43"/>
      <c r="M36" s="44"/>
      <c r="N36" s="45">
        <f t="shared" si="11"/>
        <v>0</v>
      </c>
      <c r="O36" s="46"/>
      <c r="P36" s="44"/>
    </row>
    <row r="37" spans="1:16" s="261" customFormat="1" ht="12.75" x14ac:dyDescent="0.2">
      <c r="A37" s="490"/>
      <c r="B37" s="491"/>
      <c r="C37" s="491"/>
      <c r="D37" s="491"/>
      <c r="E37" s="41"/>
      <c r="F37" s="42"/>
      <c r="G37" s="43"/>
      <c r="H37" s="47"/>
      <c r="I37" s="47"/>
      <c r="J37" s="44"/>
      <c r="K37" s="56">
        <f t="shared" si="10"/>
        <v>0</v>
      </c>
      <c r="L37" s="43"/>
      <c r="M37" s="44"/>
      <c r="N37" s="45">
        <f t="shared" si="11"/>
        <v>0</v>
      </c>
      <c r="O37" s="46"/>
      <c r="P37" s="44"/>
    </row>
    <row r="38" spans="1:16" s="261" customFormat="1" ht="12.75" x14ac:dyDescent="0.2">
      <c r="A38" s="490"/>
      <c r="B38" s="491"/>
      <c r="C38" s="491"/>
      <c r="D38" s="491"/>
      <c r="E38" s="41"/>
      <c r="F38" s="42"/>
      <c r="G38" s="43"/>
      <c r="H38" s="47"/>
      <c r="I38" s="47"/>
      <c r="J38" s="44"/>
      <c r="K38" s="56">
        <f t="shared" si="10"/>
        <v>0</v>
      </c>
      <c r="L38" s="43"/>
      <c r="M38" s="44"/>
      <c r="N38" s="45">
        <f t="shared" si="11"/>
        <v>0</v>
      </c>
      <c r="O38" s="46"/>
      <c r="P38" s="44"/>
    </row>
    <row r="39" spans="1:16" s="261" customFormat="1" ht="12.75" x14ac:dyDescent="0.2">
      <c r="A39" s="490"/>
      <c r="B39" s="491"/>
      <c r="C39" s="491"/>
      <c r="D39" s="491"/>
      <c r="E39" s="41"/>
      <c r="F39" s="42"/>
      <c r="G39" s="43"/>
      <c r="H39" s="47"/>
      <c r="I39" s="47"/>
      <c r="J39" s="44"/>
      <c r="K39" s="56">
        <f t="shared" si="10"/>
        <v>0</v>
      </c>
      <c r="L39" s="43"/>
      <c r="M39" s="44"/>
      <c r="N39" s="45">
        <f t="shared" si="11"/>
        <v>0</v>
      </c>
      <c r="O39" s="46"/>
      <c r="P39" s="44"/>
    </row>
    <row r="40" spans="1:16" s="261" customFormat="1" ht="12.75" x14ac:dyDescent="0.2">
      <c r="A40" s="490"/>
      <c r="B40" s="491"/>
      <c r="C40" s="491"/>
      <c r="D40" s="491"/>
      <c r="E40" s="41"/>
      <c r="F40" s="42"/>
      <c r="G40" s="43"/>
      <c r="H40" s="47"/>
      <c r="I40" s="47"/>
      <c r="J40" s="44"/>
      <c r="K40" s="56">
        <f t="shared" si="10"/>
        <v>0</v>
      </c>
      <c r="L40" s="43"/>
      <c r="M40" s="44"/>
      <c r="N40" s="45">
        <f t="shared" si="11"/>
        <v>0</v>
      </c>
      <c r="O40" s="46"/>
      <c r="P40" s="44"/>
    </row>
    <row r="41" spans="1:16" s="261" customFormat="1" ht="12.75" x14ac:dyDescent="0.2">
      <c r="A41" s="490"/>
      <c r="B41" s="491"/>
      <c r="C41" s="491"/>
      <c r="D41" s="491"/>
      <c r="E41" s="41"/>
      <c r="F41" s="42"/>
      <c r="G41" s="43"/>
      <c r="H41" s="47"/>
      <c r="I41" s="47"/>
      <c r="J41" s="44"/>
      <c r="K41" s="56">
        <f t="shared" si="10"/>
        <v>0</v>
      </c>
      <c r="L41" s="43"/>
      <c r="M41" s="44"/>
      <c r="N41" s="45">
        <f t="shared" si="11"/>
        <v>0</v>
      </c>
      <c r="O41" s="46"/>
      <c r="P41" s="44"/>
    </row>
    <row r="42" spans="1:16" s="261" customFormat="1" ht="12.75" x14ac:dyDescent="0.2">
      <c r="A42" s="490"/>
      <c r="B42" s="491"/>
      <c r="C42" s="491"/>
      <c r="D42" s="491"/>
      <c r="E42" s="41"/>
      <c r="F42" s="42"/>
      <c r="G42" s="43"/>
      <c r="H42" s="47"/>
      <c r="I42" s="47"/>
      <c r="J42" s="44"/>
      <c r="K42" s="56">
        <f t="shared" si="10"/>
        <v>0</v>
      </c>
      <c r="L42" s="43"/>
      <c r="M42" s="44"/>
      <c r="N42" s="45">
        <f t="shared" si="11"/>
        <v>0</v>
      </c>
      <c r="O42" s="46"/>
      <c r="P42" s="44"/>
    </row>
    <row r="43" spans="1:16" s="261" customFormat="1" ht="12.75" x14ac:dyDescent="0.2">
      <c r="A43" s="490"/>
      <c r="B43" s="491"/>
      <c r="C43" s="491"/>
      <c r="D43" s="491"/>
      <c r="E43" s="41"/>
      <c r="F43" s="42"/>
      <c r="G43" s="43"/>
      <c r="H43" s="47"/>
      <c r="I43" s="47"/>
      <c r="J43" s="44"/>
      <c r="K43" s="56">
        <f t="shared" si="10"/>
        <v>0</v>
      </c>
      <c r="L43" s="43"/>
      <c r="M43" s="44"/>
      <c r="N43" s="45">
        <f t="shared" si="11"/>
        <v>0</v>
      </c>
      <c r="O43" s="46"/>
      <c r="P43" s="44"/>
    </row>
    <row r="44" spans="1:16" s="261" customFormat="1" ht="12.75" x14ac:dyDescent="0.2">
      <c r="A44" s="490"/>
      <c r="B44" s="491"/>
      <c r="C44" s="491"/>
      <c r="D44" s="491"/>
      <c r="E44" s="41"/>
      <c r="F44" s="42"/>
      <c r="G44" s="43"/>
      <c r="H44" s="47"/>
      <c r="I44" s="47"/>
      <c r="J44" s="44"/>
      <c r="K44" s="56">
        <f t="shared" si="10"/>
        <v>0</v>
      </c>
      <c r="L44" s="43"/>
      <c r="M44" s="44"/>
      <c r="N44" s="45">
        <f t="shared" si="11"/>
        <v>0</v>
      </c>
      <c r="O44" s="46"/>
      <c r="P44" s="44"/>
    </row>
    <row r="45" spans="1:16" s="261" customFormat="1" ht="12.75" x14ac:dyDescent="0.2">
      <c r="A45" s="490"/>
      <c r="B45" s="491"/>
      <c r="C45" s="491"/>
      <c r="D45" s="491"/>
      <c r="E45" s="41"/>
      <c r="F45" s="42"/>
      <c r="G45" s="43"/>
      <c r="H45" s="47"/>
      <c r="I45" s="47"/>
      <c r="J45" s="44"/>
      <c r="K45" s="56">
        <f t="shared" si="10"/>
        <v>0</v>
      </c>
      <c r="L45" s="43"/>
      <c r="M45" s="44"/>
      <c r="N45" s="45">
        <f t="shared" si="11"/>
        <v>0</v>
      </c>
      <c r="O45" s="46"/>
      <c r="P45" s="44"/>
    </row>
    <row r="46" spans="1:16" s="261" customFormat="1" ht="13.5" thickBot="1" x14ac:dyDescent="0.25">
      <c r="A46" s="492"/>
      <c r="B46" s="493"/>
      <c r="C46" s="493"/>
      <c r="D46" s="493"/>
      <c r="E46" s="48"/>
      <c r="F46" s="42"/>
      <c r="G46" s="50"/>
      <c r="H46" s="54"/>
      <c r="I46" s="54"/>
      <c r="J46" s="51"/>
      <c r="K46" s="57">
        <f t="shared" si="10"/>
        <v>0</v>
      </c>
      <c r="L46" s="50"/>
      <c r="M46" s="51"/>
      <c r="N46" s="52">
        <f t="shared" si="11"/>
        <v>0</v>
      </c>
      <c r="O46" s="53"/>
      <c r="P46" s="51"/>
    </row>
    <row r="47" spans="1:16" s="261" customFormat="1" ht="12.75" customHeight="1" x14ac:dyDescent="0.2">
      <c r="A47" s="494" t="s">
        <v>136</v>
      </c>
      <c r="B47" s="495"/>
      <c r="C47" s="495"/>
      <c r="D47" s="495"/>
      <c r="E47" s="496"/>
      <c r="F47" s="484">
        <f>SUM(F34:F46)</f>
        <v>0</v>
      </c>
      <c r="G47" s="484">
        <f>SUM(G34:G46)</f>
        <v>0</v>
      </c>
      <c r="H47" s="488">
        <f t="shared" ref="H47:P47" si="12">SUM(H34:H46)</f>
        <v>0</v>
      </c>
      <c r="I47" s="488">
        <f t="shared" si="12"/>
        <v>0</v>
      </c>
      <c r="J47" s="482">
        <f t="shared" si="12"/>
        <v>0</v>
      </c>
      <c r="K47" s="484">
        <f t="shared" si="12"/>
        <v>0</v>
      </c>
      <c r="L47" s="486">
        <f t="shared" si="12"/>
        <v>0</v>
      </c>
      <c r="M47" s="482">
        <f t="shared" si="12"/>
        <v>0</v>
      </c>
      <c r="N47" s="484">
        <f t="shared" si="12"/>
        <v>0</v>
      </c>
      <c r="O47" s="486">
        <f t="shared" si="12"/>
        <v>0</v>
      </c>
      <c r="P47" s="482">
        <f t="shared" si="12"/>
        <v>0</v>
      </c>
    </row>
    <row r="48" spans="1:16" s="261" customFormat="1" ht="13.5" customHeight="1" thickBot="1" x14ac:dyDescent="0.25">
      <c r="A48" s="497"/>
      <c r="B48" s="498"/>
      <c r="C48" s="498"/>
      <c r="D48" s="498"/>
      <c r="E48" s="499"/>
      <c r="F48" s="485"/>
      <c r="G48" s="485"/>
      <c r="H48" s="489"/>
      <c r="I48" s="489"/>
      <c r="J48" s="483"/>
      <c r="K48" s="485"/>
      <c r="L48" s="487"/>
      <c r="M48" s="483"/>
      <c r="N48" s="485"/>
      <c r="O48" s="487"/>
      <c r="P48" s="483"/>
    </row>
    <row r="49" spans="1:7" s="261" customFormat="1" ht="12.75" x14ac:dyDescent="0.2">
      <c r="A49" s="261" t="s">
        <v>151</v>
      </c>
    </row>
    <row r="50" spans="1:7" s="261" customFormat="1" ht="12.75" x14ac:dyDescent="0.2">
      <c r="A50" s="261" t="s">
        <v>152</v>
      </c>
    </row>
    <row r="52" spans="1:7" x14ac:dyDescent="0.25">
      <c r="G52" s="264"/>
    </row>
    <row r="53" spans="1:7" x14ac:dyDescent="0.25">
      <c r="G53" s="264"/>
    </row>
  </sheetData>
  <sheetProtection algorithmName="SHA-512" hashValue="PQJ3fKaOG2V59UsiB8Fds40B9jwlWvrFUPu50S9pA5WXJZShfoIlgHnfxaAoDl5uAlW4gka7ZHQ4U10Qd+/o8w==" saltValue="Z4aKTynuqJD6pG7eVzHYyw==" spinCount="100000" sheet="1" objects="1" scenarios="1"/>
  <mergeCells count="83">
    <mergeCell ref="A12:D12"/>
    <mergeCell ref="A7:P8"/>
    <mergeCell ref="A9:D11"/>
    <mergeCell ref="E9:E11"/>
    <mergeCell ref="F9:F11"/>
    <mergeCell ref="G9:H9"/>
    <mergeCell ref="I9:I11"/>
    <mergeCell ref="J9:J11"/>
    <mergeCell ref="K9:K11"/>
    <mergeCell ref="L9:L11"/>
    <mergeCell ref="M9:M11"/>
    <mergeCell ref="N9:N11"/>
    <mergeCell ref="O9:O11"/>
    <mergeCell ref="P9:P11"/>
    <mergeCell ref="G10:G11"/>
    <mergeCell ref="H10:H11"/>
    <mergeCell ref="A24:D24"/>
    <mergeCell ref="A13:D13"/>
    <mergeCell ref="A14:D14"/>
    <mergeCell ref="A15:D15"/>
    <mergeCell ref="A16:D16"/>
    <mergeCell ref="A17:D17"/>
    <mergeCell ref="A18:D18"/>
    <mergeCell ref="A19:D19"/>
    <mergeCell ref="A20:D20"/>
    <mergeCell ref="A21:D21"/>
    <mergeCell ref="A22:D22"/>
    <mergeCell ref="A23:D23"/>
    <mergeCell ref="P25:P26"/>
    <mergeCell ref="A25:E26"/>
    <mergeCell ref="F25:F26"/>
    <mergeCell ref="G25:G26"/>
    <mergeCell ref="H25:H26"/>
    <mergeCell ref="I25:I26"/>
    <mergeCell ref="J25:J26"/>
    <mergeCell ref="K25:K26"/>
    <mergeCell ref="L25:L26"/>
    <mergeCell ref="M25:M26"/>
    <mergeCell ref="N25:N26"/>
    <mergeCell ref="O25:O26"/>
    <mergeCell ref="L32:L33"/>
    <mergeCell ref="M32:M33"/>
    <mergeCell ref="A29:P30"/>
    <mergeCell ref="A31:D33"/>
    <mergeCell ref="E31:E33"/>
    <mergeCell ref="F31:F33"/>
    <mergeCell ref="G31:J31"/>
    <mergeCell ref="K31:K33"/>
    <mergeCell ref="L31:M31"/>
    <mergeCell ref="N31:N33"/>
    <mergeCell ref="O31:O33"/>
    <mergeCell ref="P31:P33"/>
    <mergeCell ref="A39:D39"/>
    <mergeCell ref="G32:G33"/>
    <mergeCell ref="H32:H33"/>
    <mergeCell ref="I32:I33"/>
    <mergeCell ref="J32:J33"/>
    <mergeCell ref="A34:D34"/>
    <mergeCell ref="A35:D35"/>
    <mergeCell ref="A36:D36"/>
    <mergeCell ref="A37:D37"/>
    <mergeCell ref="A38:D38"/>
    <mergeCell ref="A46:D46"/>
    <mergeCell ref="A47:E48"/>
    <mergeCell ref="F47:F48"/>
    <mergeCell ref="G47:G48"/>
    <mergeCell ref="H47:H48"/>
    <mergeCell ref="A5:D5"/>
    <mergeCell ref="E5:F5"/>
    <mergeCell ref="P47:P48"/>
    <mergeCell ref="J47:J48"/>
    <mergeCell ref="K47:K48"/>
    <mergeCell ref="L47:L48"/>
    <mergeCell ref="M47:M48"/>
    <mergeCell ref="N47:N48"/>
    <mergeCell ref="O47:O48"/>
    <mergeCell ref="I47:I48"/>
    <mergeCell ref="A40:D40"/>
    <mergeCell ref="A41:D41"/>
    <mergeCell ref="A42:D42"/>
    <mergeCell ref="A43:D43"/>
    <mergeCell ref="A44:D44"/>
    <mergeCell ref="A45:D45"/>
  </mergeCells>
  <pageMargins left="0.7" right="0.7" top="0.75" bottom="0.75" header="0.3" footer="0.3"/>
  <pageSetup paperSize="5"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C0109-278D-4CEF-AF34-B475FBB478DE}">
  <sheetPr codeName="Sheet111">
    <pageSetUpPr fitToPage="1"/>
  </sheetPr>
  <dimension ref="A1:P65"/>
  <sheetViews>
    <sheetView topLeftCell="A3" zoomScaleNormal="100" workbookViewId="0">
      <selection activeCell="M34" sqref="M34:M35"/>
    </sheetView>
  </sheetViews>
  <sheetFormatPr defaultRowHeight="15" x14ac:dyDescent="0.25"/>
  <cols>
    <col min="8" max="13" width="16.28515625" customWidth="1"/>
  </cols>
  <sheetData>
    <row r="1" spans="1:16" ht="15.75" x14ac:dyDescent="0.25">
      <c r="A1" s="2" t="s">
        <v>221</v>
      </c>
      <c r="M1" s="1" t="s">
        <v>284</v>
      </c>
      <c r="O1" s="1"/>
    </row>
    <row r="2" spans="1:16" x14ac:dyDescent="0.25">
      <c r="A2" s="96">
        <f>JURAT!F12</f>
        <v>0</v>
      </c>
    </row>
    <row r="3" spans="1:16" x14ac:dyDescent="0.25">
      <c r="A3" s="97">
        <f>JURAT!F14</f>
        <v>0</v>
      </c>
    </row>
    <row r="4" spans="1:16" x14ac:dyDescent="0.25">
      <c r="A4" s="211"/>
      <c r="B4" s="212"/>
      <c r="C4" s="22"/>
      <c r="D4" s="22"/>
      <c r="E4" s="22"/>
      <c r="F4" s="22"/>
      <c r="G4" s="23"/>
      <c r="H4" s="23"/>
      <c r="I4" s="23"/>
      <c r="J4" s="126"/>
      <c r="K4" s="126"/>
      <c r="L4" s="126"/>
      <c r="M4" s="126"/>
      <c r="N4" s="126"/>
      <c r="O4" s="126"/>
      <c r="P4" s="21"/>
    </row>
    <row r="5" spans="1:16" x14ac:dyDescent="0.25">
      <c r="A5" s="442" t="s">
        <v>98</v>
      </c>
      <c r="B5" s="442"/>
      <c r="C5" s="442"/>
      <c r="D5" s="442"/>
      <c r="E5" s="481">
        <f>JURAT!F11</f>
        <v>0</v>
      </c>
      <c r="F5" s="481"/>
      <c r="G5" s="23"/>
      <c r="H5" s="23"/>
      <c r="I5" s="23"/>
      <c r="J5" s="126"/>
      <c r="K5" s="126"/>
      <c r="L5" s="126"/>
      <c r="M5" s="126"/>
      <c r="N5" s="126"/>
      <c r="O5" s="126"/>
      <c r="P5" s="21"/>
    </row>
    <row r="6" spans="1:16" ht="15.75" thickBot="1" x14ac:dyDescent="0.3">
      <c r="A6" s="211"/>
      <c r="B6" s="212"/>
      <c r="C6" s="22"/>
      <c r="D6" s="22"/>
      <c r="E6" s="22"/>
      <c r="F6" s="22"/>
      <c r="G6" s="23"/>
      <c r="H6" s="23"/>
      <c r="I6" s="23"/>
      <c r="J6" s="126"/>
      <c r="K6" s="126"/>
      <c r="L6" s="126"/>
      <c r="M6" s="126"/>
      <c r="N6" s="126"/>
      <c r="O6" s="126"/>
      <c r="P6" s="21"/>
    </row>
    <row r="7" spans="1:16" x14ac:dyDescent="0.25">
      <c r="A7" s="572" t="s">
        <v>153</v>
      </c>
      <c r="B7" s="573"/>
      <c r="C7" s="574"/>
      <c r="D7" s="574"/>
      <c r="E7" s="574"/>
      <c r="F7" s="574"/>
      <c r="G7" s="574"/>
      <c r="H7" s="574"/>
      <c r="I7" s="574"/>
      <c r="J7" s="574"/>
      <c r="K7" s="574"/>
      <c r="L7" s="574"/>
      <c r="M7" s="575"/>
    </row>
    <row r="8" spans="1:16" ht="15.75" thickBot="1" x14ac:dyDescent="0.3">
      <c r="A8" s="576"/>
      <c r="B8" s="577"/>
      <c r="C8" s="577"/>
      <c r="D8" s="577"/>
      <c r="E8" s="577"/>
      <c r="F8" s="577"/>
      <c r="G8" s="577"/>
      <c r="H8" s="577"/>
      <c r="I8" s="577"/>
      <c r="J8" s="577"/>
      <c r="K8" s="577"/>
      <c r="L8" s="577"/>
      <c r="M8" s="578"/>
    </row>
    <row r="9" spans="1:16" ht="18.75" thickBot="1" x14ac:dyDescent="0.3">
      <c r="A9" s="265"/>
      <c r="B9" s="265"/>
      <c r="C9" s="265"/>
      <c r="D9" s="265"/>
      <c r="E9" s="265"/>
      <c r="F9" s="265"/>
      <c r="G9" s="265"/>
      <c r="H9" s="265"/>
      <c r="I9" s="265"/>
      <c r="J9" s="265"/>
      <c r="K9" s="265"/>
      <c r="L9" s="265"/>
      <c r="M9" s="265"/>
    </row>
    <row r="10" spans="1:16" ht="13.5" customHeight="1" x14ac:dyDescent="0.25">
      <c r="A10" s="579" t="s">
        <v>154</v>
      </c>
      <c r="B10" s="580"/>
      <c r="C10" s="580"/>
      <c r="D10" s="580"/>
      <c r="E10" s="580"/>
      <c r="F10" s="580"/>
      <c r="G10" s="580"/>
      <c r="H10" s="580"/>
      <c r="I10" s="580"/>
      <c r="J10" s="580"/>
      <c r="K10" s="580"/>
      <c r="L10" s="580"/>
      <c r="M10" s="581"/>
    </row>
    <row r="11" spans="1:16" ht="15.75" thickBot="1" x14ac:dyDescent="0.3">
      <c r="A11" s="582"/>
      <c r="B11" s="583"/>
      <c r="C11" s="583"/>
      <c r="D11" s="583"/>
      <c r="E11" s="583"/>
      <c r="F11" s="583"/>
      <c r="G11" s="583"/>
      <c r="H11" s="583"/>
      <c r="I11" s="583"/>
      <c r="J11" s="583"/>
      <c r="K11" s="583"/>
      <c r="L11" s="583"/>
      <c r="M11" s="584"/>
    </row>
    <row r="12" spans="1:16" x14ac:dyDescent="0.25">
      <c r="A12" s="560" t="s">
        <v>155</v>
      </c>
      <c r="B12" s="561"/>
      <c r="C12" s="561"/>
      <c r="D12" s="561"/>
      <c r="E12" s="561"/>
      <c r="F12" s="561"/>
      <c r="G12" s="585"/>
      <c r="H12" s="588" t="s">
        <v>156</v>
      </c>
      <c r="I12" s="588" t="s">
        <v>157</v>
      </c>
      <c r="J12" s="588" t="s">
        <v>158</v>
      </c>
      <c r="K12" s="588" t="s">
        <v>159</v>
      </c>
      <c r="L12" s="588" t="s">
        <v>160</v>
      </c>
      <c r="M12" s="590" t="s">
        <v>161</v>
      </c>
    </row>
    <row r="13" spans="1:16" x14ac:dyDescent="0.25">
      <c r="A13" s="564"/>
      <c r="B13" s="565"/>
      <c r="C13" s="565"/>
      <c r="D13" s="565"/>
      <c r="E13" s="565"/>
      <c r="F13" s="565"/>
      <c r="G13" s="586"/>
      <c r="H13" s="589"/>
      <c r="I13" s="589"/>
      <c r="J13" s="589"/>
      <c r="K13" s="589"/>
      <c r="L13" s="589"/>
      <c r="M13" s="591"/>
    </row>
    <row r="14" spans="1:16" x14ac:dyDescent="0.25">
      <c r="A14" s="564"/>
      <c r="B14" s="565"/>
      <c r="C14" s="565"/>
      <c r="D14" s="565"/>
      <c r="E14" s="565"/>
      <c r="F14" s="565"/>
      <c r="G14" s="586"/>
      <c r="H14" s="589"/>
      <c r="I14" s="589"/>
      <c r="J14" s="589"/>
      <c r="K14" s="589"/>
      <c r="L14" s="589"/>
      <c r="M14" s="591"/>
    </row>
    <row r="15" spans="1:16" ht="15.75" thickBot="1" x14ac:dyDescent="0.3">
      <c r="A15" s="587"/>
      <c r="B15" s="565"/>
      <c r="C15" s="565"/>
      <c r="D15" s="565"/>
      <c r="E15" s="565"/>
      <c r="F15" s="565"/>
      <c r="G15" s="586"/>
      <c r="H15" s="589"/>
      <c r="I15" s="589"/>
      <c r="J15" s="589"/>
      <c r="K15" s="589"/>
      <c r="L15" s="589"/>
      <c r="M15" s="591"/>
    </row>
    <row r="16" spans="1:16" x14ac:dyDescent="0.25">
      <c r="A16" s="266">
        <v>1</v>
      </c>
      <c r="B16" s="551" t="s">
        <v>162</v>
      </c>
      <c r="C16" s="552"/>
      <c r="D16" s="552"/>
      <c r="E16" s="552"/>
      <c r="F16" s="552"/>
      <c r="G16" s="553"/>
      <c r="H16" s="58"/>
      <c r="I16" s="58"/>
      <c r="J16" s="58"/>
      <c r="K16" s="58"/>
      <c r="L16" s="58"/>
      <c r="M16" s="17">
        <f>H16-I16+J16-K16-L16</f>
        <v>0</v>
      </c>
    </row>
    <row r="17" spans="1:13" x14ac:dyDescent="0.25">
      <c r="A17" s="267">
        <v>2</v>
      </c>
      <c r="B17" s="543" t="s">
        <v>163</v>
      </c>
      <c r="C17" s="554"/>
      <c r="D17" s="554"/>
      <c r="E17" s="554"/>
      <c r="F17" s="554"/>
      <c r="G17" s="555"/>
      <c r="H17" s="59"/>
      <c r="I17" s="59"/>
      <c r="J17" s="59"/>
      <c r="K17" s="59"/>
      <c r="L17" s="59"/>
      <c r="M17" s="18">
        <f t="shared" ref="M17:M33" si="0">H17-I17+J17-K17-L17</f>
        <v>0</v>
      </c>
    </row>
    <row r="18" spans="1:13" x14ac:dyDescent="0.25">
      <c r="A18" s="267">
        <v>3</v>
      </c>
      <c r="B18" s="554" t="s">
        <v>164</v>
      </c>
      <c r="C18" s="554"/>
      <c r="D18" s="554"/>
      <c r="E18" s="554"/>
      <c r="F18" s="554"/>
      <c r="G18" s="555"/>
      <c r="H18" s="59"/>
      <c r="I18" s="59"/>
      <c r="J18" s="60"/>
      <c r="K18" s="59"/>
      <c r="L18" s="59"/>
      <c r="M18" s="18">
        <f t="shared" si="0"/>
        <v>0</v>
      </c>
    </row>
    <row r="19" spans="1:13" x14ac:dyDescent="0.25">
      <c r="A19" s="267">
        <v>4</v>
      </c>
      <c r="B19" s="543" t="s">
        <v>165</v>
      </c>
      <c r="C19" s="543"/>
      <c r="D19" s="543"/>
      <c r="E19" s="543"/>
      <c r="F19" s="543"/>
      <c r="G19" s="544"/>
      <c r="H19" s="59"/>
      <c r="I19" s="59"/>
      <c r="J19" s="59"/>
      <c r="K19" s="59"/>
      <c r="L19" s="59"/>
      <c r="M19" s="18">
        <f t="shared" si="0"/>
        <v>0</v>
      </c>
    </row>
    <row r="20" spans="1:13" x14ac:dyDescent="0.25">
      <c r="A20" s="267">
        <v>5</v>
      </c>
      <c r="B20" s="543" t="s">
        <v>166</v>
      </c>
      <c r="C20" s="543"/>
      <c r="D20" s="543"/>
      <c r="E20" s="543"/>
      <c r="F20" s="543"/>
      <c r="G20" s="544"/>
      <c r="H20" s="59"/>
      <c r="I20" s="59"/>
      <c r="J20" s="59"/>
      <c r="K20" s="59"/>
      <c r="L20" s="59"/>
      <c r="M20" s="18">
        <f t="shared" si="0"/>
        <v>0</v>
      </c>
    </row>
    <row r="21" spans="1:13" x14ac:dyDescent="0.25">
      <c r="A21" s="268">
        <v>6</v>
      </c>
      <c r="B21" s="534" t="s">
        <v>167</v>
      </c>
      <c r="C21" s="534"/>
      <c r="D21" s="534"/>
      <c r="E21" s="534"/>
      <c r="F21" s="534"/>
      <c r="G21" s="535"/>
      <c r="H21" s="62">
        <f>SUM(H22:H33)</f>
        <v>0</v>
      </c>
      <c r="I21" s="62">
        <f t="shared" ref="I21:L21" si="1">SUM(I22:I33)</f>
        <v>0</v>
      </c>
      <c r="J21" s="62">
        <f t="shared" si="1"/>
        <v>0</v>
      </c>
      <c r="K21" s="62">
        <f t="shared" si="1"/>
        <v>0</v>
      </c>
      <c r="L21" s="62">
        <f t="shared" si="1"/>
        <v>0</v>
      </c>
      <c r="M21" s="62">
        <f t="shared" si="0"/>
        <v>0</v>
      </c>
    </row>
    <row r="22" spans="1:13" x14ac:dyDescent="0.25">
      <c r="A22" s="269" t="s">
        <v>178</v>
      </c>
      <c r="B22" s="532" t="s">
        <v>168</v>
      </c>
      <c r="C22" s="532"/>
      <c r="D22" s="532"/>
      <c r="E22" s="532"/>
      <c r="F22" s="532"/>
      <c r="G22" s="533"/>
      <c r="H22" s="59"/>
      <c r="I22" s="59"/>
      <c r="J22" s="59"/>
      <c r="K22" s="59"/>
      <c r="L22" s="59"/>
      <c r="M22" s="18">
        <f t="shared" si="0"/>
        <v>0</v>
      </c>
    </row>
    <row r="23" spans="1:13" x14ac:dyDescent="0.25">
      <c r="A23" s="269" t="s">
        <v>179</v>
      </c>
      <c r="B23" s="532"/>
      <c r="C23" s="532"/>
      <c r="D23" s="532"/>
      <c r="E23" s="532"/>
      <c r="F23" s="532"/>
      <c r="G23" s="533"/>
      <c r="H23" s="59"/>
      <c r="I23" s="59"/>
      <c r="J23" s="59"/>
      <c r="K23" s="59"/>
      <c r="L23" s="59"/>
      <c r="M23" s="18">
        <f t="shared" si="0"/>
        <v>0</v>
      </c>
    </row>
    <row r="24" spans="1:13" x14ac:dyDescent="0.25">
      <c r="A24" s="269" t="s">
        <v>180</v>
      </c>
      <c r="B24" s="532"/>
      <c r="C24" s="532"/>
      <c r="D24" s="532"/>
      <c r="E24" s="532"/>
      <c r="F24" s="532"/>
      <c r="G24" s="533"/>
      <c r="H24" s="59"/>
      <c r="I24" s="59"/>
      <c r="J24" s="59"/>
      <c r="K24" s="59"/>
      <c r="L24" s="59"/>
      <c r="M24" s="18">
        <f t="shared" si="0"/>
        <v>0</v>
      </c>
    </row>
    <row r="25" spans="1:13" x14ac:dyDescent="0.25">
      <c r="A25" s="269" t="s">
        <v>181</v>
      </c>
      <c r="B25" s="532" t="s">
        <v>168</v>
      </c>
      <c r="C25" s="532"/>
      <c r="D25" s="532"/>
      <c r="E25" s="532"/>
      <c r="F25" s="532"/>
      <c r="G25" s="533"/>
      <c r="H25" s="59"/>
      <c r="I25" s="59"/>
      <c r="J25" s="59"/>
      <c r="K25" s="59"/>
      <c r="L25" s="59"/>
      <c r="M25" s="18">
        <f t="shared" si="0"/>
        <v>0</v>
      </c>
    </row>
    <row r="26" spans="1:13" x14ac:dyDescent="0.25">
      <c r="A26" s="269" t="s">
        <v>182</v>
      </c>
      <c r="B26" s="532" t="s">
        <v>168</v>
      </c>
      <c r="C26" s="532"/>
      <c r="D26" s="532"/>
      <c r="E26" s="532"/>
      <c r="F26" s="532"/>
      <c r="G26" s="533"/>
      <c r="H26" s="59"/>
      <c r="I26" s="59"/>
      <c r="J26" s="59"/>
      <c r="K26" s="59"/>
      <c r="L26" s="59"/>
      <c r="M26" s="18">
        <f t="shared" si="0"/>
        <v>0</v>
      </c>
    </row>
    <row r="27" spans="1:13" x14ac:dyDescent="0.25">
      <c r="A27" s="269" t="s">
        <v>183</v>
      </c>
      <c r="B27" s="532" t="s">
        <v>168</v>
      </c>
      <c r="C27" s="532"/>
      <c r="D27" s="532"/>
      <c r="E27" s="532"/>
      <c r="F27" s="532"/>
      <c r="G27" s="533"/>
      <c r="H27" s="59"/>
      <c r="I27" s="59"/>
      <c r="J27" s="59"/>
      <c r="K27" s="59"/>
      <c r="L27" s="59"/>
      <c r="M27" s="18">
        <f t="shared" si="0"/>
        <v>0</v>
      </c>
    </row>
    <row r="28" spans="1:13" x14ac:dyDescent="0.25">
      <c r="A28" s="269" t="s">
        <v>184</v>
      </c>
      <c r="B28" s="532" t="s">
        <v>168</v>
      </c>
      <c r="C28" s="532"/>
      <c r="D28" s="532"/>
      <c r="E28" s="532"/>
      <c r="F28" s="532"/>
      <c r="G28" s="533"/>
      <c r="H28" s="59"/>
      <c r="I28" s="59"/>
      <c r="J28" s="59"/>
      <c r="K28" s="59"/>
      <c r="L28" s="59"/>
      <c r="M28" s="18">
        <f t="shared" si="0"/>
        <v>0</v>
      </c>
    </row>
    <row r="29" spans="1:13" x14ac:dyDescent="0.25">
      <c r="A29" s="269" t="s">
        <v>185</v>
      </c>
      <c r="B29" s="532" t="s">
        <v>168</v>
      </c>
      <c r="C29" s="532"/>
      <c r="D29" s="532"/>
      <c r="E29" s="532"/>
      <c r="F29" s="532"/>
      <c r="G29" s="533"/>
      <c r="H29" s="59"/>
      <c r="I29" s="59"/>
      <c r="J29" s="59"/>
      <c r="K29" s="59"/>
      <c r="L29" s="59"/>
      <c r="M29" s="18">
        <f t="shared" si="0"/>
        <v>0</v>
      </c>
    </row>
    <row r="30" spans="1:13" x14ac:dyDescent="0.25">
      <c r="A30" s="269" t="s">
        <v>186</v>
      </c>
      <c r="B30" s="532" t="s">
        <v>168</v>
      </c>
      <c r="C30" s="532"/>
      <c r="D30" s="532"/>
      <c r="E30" s="532"/>
      <c r="F30" s="532"/>
      <c r="G30" s="533"/>
      <c r="H30" s="59"/>
      <c r="I30" s="59"/>
      <c r="J30" s="59"/>
      <c r="K30" s="59"/>
      <c r="L30" s="59"/>
      <c r="M30" s="18">
        <f t="shared" si="0"/>
        <v>0</v>
      </c>
    </row>
    <row r="31" spans="1:13" x14ac:dyDescent="0.25">
      <c r="A31" s="269" t="s">
        <v>187</v>
      </c>
      <c r="B31" s="532" t="s">
        <v>168</v>
      </c>
      <c r="C31" s="532"/>
      <c r="D31" s="532"/>
      <c r="E31" s="532"/>
      <c r="F31" s="532"/>
      <c r="G31" s="533"/>
      <c r="H31" s="59"/>
      <c r="I31" s="59"/>
      <c r="J31" s="59"/>
      <c r="K31" s="59"/>
      <c r="L31" s="59"/>
      <c r="M31" s="18">
        <f t="shared" si="0"/>
        <v>0</v>
      </c>
    </row>
    <row r="32" spans="1:13" x14ac:dyDescent="0.25">
      <c r="A32" s="269" t="s">
        <v>188</v>
      </c>
      <c r="B32" s="532" t="s">
        <v>168</v>
      </c>
      <c r="C32" s="532"/>
      <c r="D32" s="532"/>
      <c r="E32" s="532"/>
      <c r="F32" s="532"/>
      <c r="G32" s="533"/>
      <c r="H32" s="59"/>
      <c r="I32" s="59"/>
      <c r="J32" s="59"/>
      <c r="K32" s="59"/>
      <c r="L32" s="59"/>
      <c r="M32" s="18">
        <f t="shared" si="0"/>
        <v>0</v>
      </c>
    </row>
    <row r="33" spans="1:13" ht="15.75" thickBot="1" x14ac:dyDescent="0.3">
      <c r="A33" s="269" t="s">
        <v>189</v>
      </c>
      <c r="B33" s="532" t="s">
        <v>168</v>
      </c>
      <c r="C33" s="532"/>
      <c r="D33" s="532"/>
      <c r="E33" s="532"/>
      <c r="F33" s="532"/>
      <c r="G33" s="533"/>
      <c r="H33" s="59"/>
      <c r="I33" s="59"/>
      <c r="J33" s="59"/>
      <c r="K33" s="59"/>
      <c r="L33" s="59"/>
      <c r="M33" s="18">
        <f t="shared" si="0"/>
        <v>0</v>
      </c>
    </row>
    <row r="34" spans="1:13" x14ac:dyDescent="0.25">
      <c r="A34" s="537" t="s">
        <v>136</v>
      </c>
      <c r="B34" s="538"/>
      <c r="C34" s="538"/>
      <c r="D34" s="538"/>
      <c r="E34" s="538"/>
      <c r="F34" s="538"/>
      <c r="G34" s="539"/>
      <c r="H34" s="452">
        <f>SUM(H16:H21)</f>
        <v>0</v>
      </c>
      <c r="I34" s="452">
        <f t="shared" ref="I34:M34" si="2">SUM(I16:I21)</f>
        <v>0</v>
      </c>
      <c r="J34" s="452">
        <f t="shared" si="2"/>
        <v>0</v>
      </c>
      <c r="K34" s="452">
        <f t="shared" si="2"/>
        <v>0</v>
      </c>
      <c r="L34" s="452">
        <f t="shared" si="2"/>
        <v>0</v>
      </c>
      <c r="M34" s="452">
        <f t="shared" si="2"/>
        <v>0</v>
      </c>
    </row>
    <row r="35" spans="1:13" ht="15.75" thickBot="1" x14ac:dyDescent="0.3">
      <c r="A35" s="540"/>
      <c r="B35" s="541"/>
      <c r="C35" s="541"/>
      <c r="D35" s="541"/>
      <c r="E35" s="541"/>
      <c r="F35" s="541"/>
      <c r="G35" s="542"/>
      <c r="H35" s="453"/>
      <c r="I35" s="453"/>
      <c r="J35" s="453"/>
      <c r="K35" s="453"/>
      <c r="L35" s="453"/>
      <c r="M35" s="453"/>
    </row>
    <row r="36" spans="1:13" x14ac:dyDescent="0.25">
      <c r="H36" s="536"/>
      <c r="I36" s="536"/>
      <c r="M36" s="270" t="s">
        <v>169</v>
      </c>
    </row>
    <row r="37" spans="1:13" ht="15.75" thickBot="1" x14ac:dyDescent="0.3">
      <c r="M37" s="271"/>
    </row>
    <row r="38" spans="1:13" x14ac:dyDescent="0.25">
      <c r="A38" s="545" t="s">
        <v>170</v>
      </c>
      <c r="B38" s="546"/>
      <c r="C38" s="546"/>
      <c r="D38" s="546"/>
      <c r="E38" s="546"/>
      <c r="F38" s="546"/>
      <c r="G38" s="546"/>
      <c r="H38" s="546"/>
      <c r="I38" s="546"/>
      <c r="J38" s="546"/>
      <c r="K38" s="546"/>
      <c r="L38" s="546"/>
      <c r="M38" s="547"/>
    </row>
    <row r="39" spans="1:13" ht="15.75" thickBot="1" x14ac:dyDescent="0.3">
      <c r="A39" s="548"/>
      <c r="B39" s="549"/>
      <c r="C39" s="549"/>
      <c r="D39" s="549"/>
      <c r="E39" s="549"/>
      <c r="F39" s="549"/>
      <c r="G39" s="549"/>
      <c r="H39" s="549"/>
      <c r="I39" s="549"/>
      <c r="J39" s="549"/>
      <c r="K39" s="549"/>
      <c r="L39" s="549"/>
      <c r="M39" s="550"/>
    </row>
    <row r="40" spans="1:13" ht="13.5" customHeight="1" x14ac:dyDescent="0.25">
      <c r="A40" s="560" t="s">
        <v>155</v>
      </c>
      <c r="B40" s="561"/>
      <c r="C40" s="562"/>
      <c r="D40" s="562"/>
      <c r="E40" s="562"/>
      <c r="F40" s="562"/>
      <c r="G40" s="563"/>
      <c r="H40" s="556" t="s">
        <v>171</v>
      </c>
      <c r="I40" s="556" t="s">
        <v>172</v>
      </c>
      <c r="J40" s="556" t="s">
        <v>173</v>
      </c>
      <c r="K40" s="556" t="s">
        <v>174</v>
      </c>
      <c r="L40" s="556" t="s">
        <v>175</v>
      </c>
      <c r="M40" s="556" t="s">
        <v>176</v>
      </c>
    </row>
    <row r="41" spans="1:13" x14ac:dyDescent="0.25">
      <c r="A41" s="564"/>
      <c r="B41" s="565"/>
      <c r="C41" s="566"/>
      <c r="D41" s="566"/>
      <c r="E41" s="566"/>
      <c r="F41" s="566"/>
      <c r="G41" s="567"/>
      <c r="H41" s="557"/>
      <c r="I41" s="557"/>
      <c r="J41" s="557"/>
      <c r="K41" s="557"/>
      <c r="L41" s="557"/>
      <c r="M41" s="557"/>
    </row>
    <row r="42" spans="1:13" x14ac:dyDescent="0.25">
      <c r="A42" s="568"/>
      <c r="B42" s="566"/>
      <c r="C42" s="566"/>
      <c r="D42" s="566"/>
      <c r="E42" s="566"/>
      <c r="F42" s="566"/>
      <c r="G42" s="567"/>
      <c r="H42" s="558"/>
      <c r="I42" s="558"/>
      <c r="J42" s="558"/>
      <c r="K42" s="558"/>
      <c r="L42" s="558"/>
      <c r="M42" s="558"/>
    </row>
    <row r="43" spans="1:13" x14ac:dyDescent="0.25">
      <c r="A43" s="568"/>
      <c r="B43" s="566"/>
      <c r="C43" s="566"/>
      <c r="D43" s="566"/>
      <c r="E43" s="566"/>
      <c r="F43" s="566"/>
      <c r="G43" s="567"/>
      <c r="H43" s="558"/>
      <c r="I43" s="558"/>
      <c r="J43" s="558"/>
      <c r="K43" s="558"/>
      <c r="L43" s="558"/>
      <c r="M43" s="558"/>
    </row>
    <row r="44" spans="1:13" ht="15.75" thickBot="1" x14ac:dyDescent="0.3">
      <c r="A44" s="569"/>
      <c r="B44" s="570"/>
      <c r="C44" s="570"/>
      <c r="D44" s="570"/>
      <c r="E44" s="570"/>
      <c r="F44" s="570"/>
      <c r="G44" s="571"/>
      <c r="H44" s="559"/>
      <c r="I44" s="559"/>
      <c r="J44" s="559"/>
      <c r="K44" s="559"/>
      <c r="L44" s="559"/>
      <c r="M44" s="559"/>
    </row>
    <row r="45" spans="1:13" x14ac:dyDescent="0.25">
      <c r="A45" s="266">
        <v>1</v>
      </c>
      <c r="B45" s="551" t="s">
        <v>162</v>
      </c>
      <c r="C45" s="552"/>
      <c r="D45" s="552"/>
      <c r="E45" s="552"/>
      <c r="F45" s="552"/>
      <c r="G45" s="553"/>
      <c r="H45" s="58"/>
      <c r="I45" s="58"/>
      <c r="J45" s="58"/>
      <c r="K45" s="58"/>
      <c r="L45" s="58"/>
      <c r="M45" s="17">
        <f>H45-I45+J45-K45-L45</f>
        <v>0</v>
      </c>
    </row>
    <row r="46" spans="1:13" x14ac:dyDescent="0.25">
      <c r="A46" s="267">
        <v>2</v>
      </c>
      <c r="B46" s="543" t="s">
        <v>163</v>
      </c>
      <c r="C46" s="554"/>
      <c r="D46" s="554"/>
      <c r="E46" s="554"/>
      <c r="F46" s="554"/>
      <c r="G46" s="555"/>
      <c r="H46" s="59"/>
      <c r="I46" s="59"/>
      <c r="J46" s="59"/>
      <c r="K46" s="59"/>
      <c r="L46" s="59"/>
      <c r="M46" s="18">
        <f t="shared" ref="M46:M62" si="3">H46-I46+J46-K46-L46</f>
        <v>0</v>
      </c>
    </row>
    <row r="47" spans="1:13" x14ac:dyDescent="0.25">
      <c r="A47" s="267">
        <v>3</v>
      </c>
      <c r="B47" s="554" t="s">
        <v>164</v>
      </c>
      <c r="C47" s="554"/>
      <c r="D47" s="554"/>
      <c r="E47" s="554"/>
      <c r="F47" s="554"/>
      <c r="G47" s="555"/>
      <c r="H47" s="59"/>
      <c r="I47" s="59"/>
      <c r="J47" s="59"/>
      <c r="K47" s="59"/>
      <c r="L47" s="59"/>
      <c r="M47" s="18">
        <f t="shared" si="3"/>
        <v>0</v>
      </c>
    </row>
    <row r="48" spans="1:13" x14ac:dyDescent="0.25">
      <c r="A48" s="267">
        <v>4</v>
      </c>
      <c r="B48" s="543" t="s">
        <v>165</v>
      </c>
      <c r="C48" s="543"/>
      <c r="D48" s="543"/>
      <c r="E48" s="543"/>
      <c r="F48" s="543"/>
      <c r="G48" s="544"/>
      <c r="H48" s="59"/>
      <c r="I48" s="59"/>
      <c r="J48" s="59"/>
      <c r="K48" s="59"/>
      <c r="L48" s="59"/>
      <c r="M48" s="18">
        <f t="shared" si="3"/>
        <v>0</v>
      </c>
    </row>
    <row r="49" spans="1:13" x14ac:dyDescent="0.25">
      <c r="A49" s="267">
        <v>5</v>
      </c>
      <c r="B49" s="543" t="s">
        <v>166</v>
      </c>
      <c r="C49" s="543"/>
      <c r="D49" s="543"/>
      <c r="E49" s="543"/>
      <c r="F49" s="543"/>
      <c r="G49" s="544"/>
      <c r="H49" s="59"/>
      <c r="I49" s="59"/>
      <c r="J49" s="59"/>
      <c r="K49" s="59"/>
      <c r="L49" s="59"/>
      <c r="M49" s="18">
        <f t="shared" si="3"/>
        <v>0</v>
      </c>
    </row>
    <row r="50" spans="1:13" x14ac:dyDescent="0.25">
      <c r="A50" s="268">
        <v>6</v>
      </c>
      <c r="B50" s="534" t="s">
        <v>167</v>
      </c>
      <c r="C50" s="534"/>
      <c r="D50" s="534"/>
      <c r="E50" s="534"/>
      <c r="F50" s="534"/>
      <c r="G50" s="535"/>
      <c r="H50" s="62">
        <f>SUM(H51:H62)</f>
        <v>0</v>
      </c>
      <c r="I50" s="62">
        <f t="shared" ref="I50:L50" si="4">SUM(I51:I62)</f>
        <v>0</v>
      </c>
      <c r="J50" s="62">
        <f t="shared" si="4"/>
        <v>0</v>
      </c>
      <c r="K50" s="62">
        <f t="shared" si="4"/>
        <v>0</v>
      </c>
      <c r="L50" s="62">
        <f t="shared" si="4"/>
        <v>0</v>
      </c>
      <c r="M50" s="62">
        <f t="shared" si="3"/>
        <v>0</v>
      </c>
    </row>
    <row r="51" spans="1:13" x14ac:dyDescent="0.25">
      <c r="A51" s="269" t="s">
        <v>178</v>
      </c>
      <c r="B51" s="532" t="s">
        <v>168</v>
      </c>
      <c r="C51" s="532"/>
      <c r="D51" s="532"/>
      <c r="E51" s="532"/>
      <c r="F51" s="532"/>
      <c r="G51" s="533"/>
      <c r="H51" s="61"/>
      <c r="I51" s="61"/>
      <c r="J51" s="61"/>
      <c r="K51" s="61"/>
      <c r="L51" s="61"/>
      <c r="M51" s="18">
        <f t="shared" si="3"/>
        <v>0</v>
      </c>
    </row>
    <row r="52" spans="1:13" x14ac:dyDescent="0.25">
      <c r="A52" s="269" t="s">
        <v>179</v>
      </c>
      <c r="B52" s="532" t="s">
        <v>168</v>
      </c>
      <c r="C52" s="532"/>
      <c r="D52" s="532"/>
      <c r="E52" s="532"/>
      <c r="F52" s="532"/>
      <c r="G52" s="533"/>
      <c r="H52" s="61"/>
      <c r="I52" s="61"/>
      <c r="J52" s="61"/>
      <c r="K52" s="61"/>
      <c r="L52" s="61"/>
      <c r="M52" s="18">
        <f t="shared" si="3"/>
        <v>0</v>
      </c>
    </row>
    <row r="53" spans="1:13" x14ac:dyDescent="0.25">
      <c r="A53" s="269" t="s">
        <v>180</v>
      </c>
      <c r="B53" s="532" t="s">
        <v>168</v>
      </c>
      <c r="C53" s="532"/>
      <c r="D53" s="532"/>
      <c r="E53" s="532"/>
      <c r="F53" s="532"/>
      <c r="G53" s="533"/>
      <c r="H53" s="61"/>
      <c r="I53" s="61"/>
      <c r="J53" s="61"/>
      <c r="K53" s="61"/>
      <c r="L53" s="61"/>
      <c r="M53" s="18">
        <f t="shared" si="3"/>
        <v>0</v>
      </c>
    </row>
    <row r="54" spans="1:13" x14ac:dyDescent="0.25">
      <c r="A54" s="269" t="s">
        <v>181</v>
      </c>
      <c r="B54" s="532" t="s">
        <v>168</v>
      </c>
      <c r="C54" s="532"/>
      <c r="D54" s="532"/>
      <c r="E54" s="532"/>
      <c r="F54" s="532"/>
      <c r="G54" s="533"/>
      <c r="H54" s="61"/>
      <c r="I54" s="61"/>
      <c r="J54" s="61"/>
      <c r="K54" s="61"/>
      <c r="L54" s="61"/>
      <c r="M54" s="18">
        <f t="shared" si="3"/>
        <v>0</v>
      </c>
    </row>
    <row r="55" spans="1:13" x14ac:dyDescent="0.25">
      <c r="A55" s="269" t="s">
        <v>182</v>
      </c>
      <c r="B55" s="532" t="s">
        <v>168</v>
      </c>
      <c r="C55" s="532"/>
      <c r="D55" s="532"/>
      <c r="E55" s="532"/>
      <c r="F55" s="532"/>
      <c r="G55" s="533"/>
      <c r="H55" s="61"/>
      <c r="I55" s="61"/>
      <c r="J55" s="61"/>
      <c r="K55" s="61"/>
      <c r="L55" s="61"/>
      <c r="M55" s="18">
        <f t="shared" si="3"/>
        <v>0</v>
      </c>
    </row>
    <row r="56" spans="1:13" x14ac:dyDescent="0.25">
      <c r="A56" s="269" t="s">
        <v>183</v>
      </c>
      <c r="B56" s="532" t="s">
        <v>168</v>
      </c>
      <c r="C56" s="532"/>
      <c r="D56" s="532"/>
      <c r="E56" s="532"/>
      <c r="F56" s="532"/>
      <c r="G56" s="533"/>
      <c r="H56" s="61"/>
      <c r="I56" s="61"/>
      <c r="J56" s="61"/>
      <c r="K56" s="61"/>
      <c r="L56" s="61"/>
      <c r="M56" s="18">
        <f t="shared" si="3"/>
        <v>0</v>
      </c>
    </row>
    <row r="57" spans="1:13" x14ac:dyDescent="0.25">
      <c r="A57" s="269" t="s">
        <v>184</v>
      </c>
      <c r="B57" s="532" t="s">
        <v>168</v>
      </c>
      <c r="C57" s="532"/>
      <c r="D57" s="532"/>
      <c r="E57" s="532"/>
      <c r="F57" s="532"/>
      <c r="G57" s="533"/>
      <c r="H57" s="61"/>
      <c r="I57" s="61"/>
      <c r="J57" s="61"/>
      <c r="K57" s="61"/>
      <c r="L57" s="61"/>
      <c r="M57" s="18">
        <f t="shared" si="3"/>
        <v>0</v>
      </c>
    </row>
    <row r="58" spans="1:13" x14ac:dyDescent="0.25">
      <c r="A58" s="269" t="s">
        <v>185</v>
      </c>
      <c r="B58" s="532" t="s">
        <v>168</v>
      </c>
      <c r="C58" s="532"/>
      <c r="D58" s="532"/>
      <c r="E58" s="532"/>
      <c r="F58" s="532"/>
      <c r="G58" s="533"/>
      <c r="H58" s="61"/>
      <c r="I58" s="61"/>
      <c r="J58" s="61"/>
      <c r="K58" s="61"/>
      <c r="L58" s="61"/>
      <c r="M58" s="18">
        <f t="shared" si="3"/>
        <v>0</v>
      </c>
    </row>
    <row r="59" spans="1:13" x14ac:dyDescent="0.25">
      <c r="A59" s="269" t="s">
        <v>186</v>
      </c>
      <c r="B59" s="532" t="s">
        <v>168</v>
      </c>
      <c r="C59" s="532"/>
      <c r="D59" s="532"/>
      <c r="E59" s="532"/>
      <c r="F59" s="532"/>
      <c r="G59" s="533"/>
      <c r="H59" s="59"/>
      <c r="I59" s="59"/>
      <c r="J59" s="59"/>
      <c r="K59" s="59"/>
      <c r="L59" s="59"/>
      <c r="M59" s="18">
        <f t="shared" si="3"/>
        <v>0</v>
      </c>
    </row>
    <row r="60" spans="1:13" x14ac:dyDescent="0.25">
      <c r="A60" s="269" t="s">
        <v>187</v>
      </c>
      <c r="B60" s="532" t="s">
        <v>168</v>
      </c>
      <c r="C60" s="532"/>
      <c r="D60" s="532"/>
      <c r="E60" s="532"/>
      <c r="F60" s="532"/>
      <c r="G60" s="533"/>
      <c r="H60" s="59"/>
      <c r="I60" s="59"/>
      <c r="J60" s="59"/>
      <c r="K60" s="59"/>
      <c r="L60" s="59"/>
      <c r="M60" s="18">
        <f t="shared" si="3"/>
        <v>0</v>
      </c>
    </row>
    <row r="61" spans="1:13" x14ac:dyDescent="0.25">
      <c r="A61" s="269" t="s">
        <v>188</v>
      </c>
      <c r="B61" s="532" t="s">
        <v>168</v>
      </c>
      <c r="C61" s="532"/>
      <c r="D61" s="532"/>
      <c r="E61" s="532"/>
      <c r="F61" s="532"/>
      <c r="G61" s="533"/>
      <c r="H61" s="59"/>
      <c r="I61" s="59"/>
      <c r="J61" s="59"/>
      <c r="K61" s="59"/>
      <c r="L61" s="59"/>
      <c r="M61" s="18">
        <f t="shared" si="3"/>
        <v>0</v>
      </c>
    </row>
    <row r="62" spans="1:13" ht="15.75" thickBot="1" x14ac:dyDescent="0.3">
      <c r="A62" s="269" t="s">
        <v>189</v>
      </c>
      <c r="B62" s="532" t="s">
        <v>168</v>
      </c>
      <c r="C62" s="532"/>
      <c r="D62" s="532"/>
      <c r="E62" s="532"/>
      <c r="F62" s="532"/>
      <c r="G62" s="533"/>
      <c r="H62" s="59"/>
      <c r="I62" s="59"/>
      <c r="J62" s="59"/>
      <c r="K62" s="59"/>
      <c r="L62" s="59"/>
      <c r="M62" s="18">
        <f t="shared" si="3"/>
        <v>0</v>
      </c>
    </row>
    <row r="63" spans="1:13" x14ac:dyDescent="0.25">
      <c r="A63" s="537" t="s">
        <v>136</v>
      </c>
      <c r="B63" s="538"/>
      <c r="C63" s="538"/>
      <c r="D63" s="538"/>
      <c r="E63" s="538"/>
      <c r="F63" s="538"/>
      <c r="G63" s="539"/>
      <c r="H63" s="452">
        <f>SUM(H45:H50)</f>
        <v>0</v>
      </c>
      <c r="I63" s="452">
        <f t="shared" ref="I63:M63" si="5">SUM(I45:I50)</f>
        <v>0</v>
      </c>
      <c r="J63" s="452">
        <f t="shared" si="5"/>
        <v>0</v>
      </c>
      <c r="K63" s="452">
        <f t="shared" si="5"/>
        <v>0</v>
      </c>
      <c r="L63" s="452">
        <f t="shared" si="5"/>
        <v>0</v>
      </c>
      <c r="M63" s="452">
        <f t="shared" si="5"/>
        <v>0</v>
      </c>
    </row>
    <row r="64" spans="1:13" ht="15.75" thickBot="1" x14ac:dyDescent="0.3">
      <c r="A64" s="540"/>
      <c r="B64" s="541"/>
      <c r="C64" s="541"/>
      <c r="D64" s="541"/>
      <c r="E64" s="541"/>
      <c r="F64" s="541"/>
      <c r="G64" s="542"/>
      <c r="H64" s="453"/>
      <c r="I64" s="453"/>
      <c r="J64" s="453"/>
      <c r="K64" s="453"/>
      <c r="L64" s="453"/>
      <c r="M64" s="453"/>
    </row>
    <row r="65" spans="8:13" x14ac:dyDescent="0.25">
      <c r="H65" s="536" t="s">
        <v>285</v>
      </c>
      <c r="I65" s="536"/>
      <c r="J65" s="536" t="s">
        <v>190</v>
      </c>
      <c r="K65" s="536"/>
      <c r="M65" s="270" t="s">
        <v>177</v>
      </c>
    </row>
  </sheetData>
  <sheetProtection algorithmName="SHA-512" hashValue="afn+NWw26wQWdaxFJoDefm7X2GZWOsK1BUA9pps8eLsvnbg5bpm89NACKmIVIB9TStLoBZxlWHcbmSTqyXAuUQ==" saltValue="v2YtSsbkjErBn5xmwaAR8A==" spinCount="100000" sheet="1" objects="1" scenarios="1"/>
  <mergeCells count="72">
    <mergeCell ref="A7:M8"/>
    <mergeCell ref="A10:M11"/>
    <mergeCell ref="A12:G15"/>
    <mergeCell ref="H12:H15"/>
    <mergeCell ref="I12:I15"/>
    <mergeCell ref="J12:J15"/>
    <mergeCell ref="K12:K15"/>
    <mergeCell ref="L12:L15"/>
    <mergeCell ref="M12:M15"/>
    <mergeCell ref="H36:I36"/>
    <mergeCell ref="B27:G27"/>
    <mergeCell ref="B16:G16"/>
    <mergeCell ref="B17:G17"/>
    <mergeCell ref="B18:G18"/>
    <mergeCell ref="B19:G19"/>
    <mergeCell ref="B20:G20"/>
    <mergeCell ref="B21:G21"/>
    <mergeCell ref="B22:G22"/>
    <mergeCell ref="B23:G23"/>
    <mergeCell ref="B24:G24"/>
    <mergeCell ref="B25:G25"/>
    <mergeCell ref="B26:G26"/>
    <mergeCell ref="B33:G33"/>
    <mergeCell ref="J34:J35"/>
    <mergeCell ref="K34:K35"/>
    <mergeCell ref="L34:L35"/>
    <mergeCell ref="M34:M35"/>
    <mergeCell ref="M40:M44"/>
    <mergeCell ref="L40:L44"/>
    <mergeCell ref="B45:G45"/>
    <mergeCell ref="B46:G46"/>
    <mergeCell ref="B47:G47"/>
    <mergeCell ref="B48:G48"/>
    <mergeCell ref="K40:K44"/>
    <mergeCell ref="A40:G44"/>
    <mergeCell ref="H40:H44"/>
    <mergeCell ref="I40:I44"/>
    <mergeCell ref="J40:J44"/>
    <mergeCell ref="E5:F5"/>
    <mergeCell ref="A5:D5"/>
    <mergeCell ref="B58:G58"/>
    <mergeCell ref="B59:G59"/>
    <mergeCell ref="B60:G60"/>
    <mergeCell ref="B49:G49"/>
    <mergeCell ref="B53:G53"/>
    <mergeCell ref="A38:M39"/>
    <mergeCell ref="A34:G35"/>
    <mergeCell ref="H34:H35"/>
    <mergeCell ref="I34:I35"/>
    <mergeCell ref="B28:G28"/>
    <mergeCell ref="B29:G29"/>
    <mergeCell ref="B30:G30"/>
    <mergeCell ref="B31:G31"/>
    <mergeCell ref="B32:G32"/>
    <mergeCell ref="M63:M64"/>
    <mergeCell ref="H65:I65"/>
    <mergeCell ref="J65:K65"/>
    <mergeCell ref="B62:G62"/>
    <mergeCell ref="A63:G64"/>
    <mergeCell ref="H63:H64"/>
    <mergeCell ref="I63:I64"/>
    <mergeCell ref="J63:J64"/>
    <mergeCell ref="K63:K64"/>
    <mergeCell ref="B61:G61"/>
    <mergeCell ref="B50:G50"/>
    <mergeCell ref="B51:G51"/>
    <mergeCell ref="B52:G52"/>
    <mergeCell ref="L63:L64"/>
    <mergeCell ref="B54:G54"/>
    <mergeCell ref="B55:G55"/>
    <mergeCell ref="B56:G56"/>
    <mergeCell ref="B57:G57"/>
  </mergeCells>
  <pageMargins left="0.7" right="0.7" top="0.75" bottom="0.75" header="0.3" footer="0.3"/>
  <pageSetup paperSize="5"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3B2BD-E74F-4566-924F-0C4A75897986}">
  <sheetPr codeName="Sheet12">
    <pageSetUpPr fitToPage="1"/>
  </sheetPr>
  <dimension ref="A1:O65"/>
  <sheetViews>
    <sheetView topLeftCell="A6" workbookViewId="0">
      <selection activeCell="B23" sqref="B23:G23"/>
    </sheetView>
  </sheetViews>
  <sheetFormatPr defaultRowHeight="15" x14ac:dyDescent="0.25"/>
  <cols>
    <col min="8" max="14" width="18.42578125" customWidth="1"/>
  </cols>
  <sheetData>
    <row r="1" spans="1:15" ht="15.75" x14ac:dyDescent="0.25">
      <c r="A1" s="2" t="s">
        <v>221</v>
      </c>
      <c r="N1" s="1" t="s">
        <v>286</v>
      </c>
    </row>
    <row r="2" spans="1:15" x14ac:dyDescent="0.25">
      <c r="A2" s="96">
        <f>JURAT!F12</f>
        <v>0</v>
      </c>
    </row>
    <row r="3" spans="1:15" x14ac:dyDescent="0.25">
      <c r="A3" s="97">
        <f>JURAT!F14</f>
        <v>0</v>
      </c>
      <c r="B3" s="212"/>
      <c r="C3" s="22"/>
      <c r="D3" s="22"/>
      <c r="E3" s="22"/>
      <c r="F3" s="22"/>
      <c r="G3" s="23"/>
      <c r="H3" s="23"/>
      <c r="I3" s="23"/>
      <c r="J3" s="126"/>
      <c r="K3" s="126"/>
      <c r="L3" s="126"/>
      <c r="M3" s="126"/>
      <c r="N3" s="126"/>
      <c r="O3" s="21"/>
    </row>
    <row r="4" spans="1:15" x14ac:dyDescent="0.25">
      <c r="A4" s="211"/>
      <c r="B4" s="212"/>
      <c r="C4" s="22"/>
      <c r="D4" s="22"/>
      <c r="E4" s="22"/>
      <c r="F4" s="22"/>
      <c r="G4" s="23"/>
      <c r="H4" s="23"/>
      <c r="I4" s="23"/>
      <c r="J4" s="126"/>
      <c r="K4" s="126"/>
      <c r="L4" s="126"/>
      <c r="M4" s="126"/>
      <c r="N4" s="126"/>
      <c r="O4" s="21"/>
    </row>
    <row r="5" spans="1:15" x14ac:dyDescent="0.25">
      <c r="A5" s="442" t="s">
        <v>98</v>
      </c>
      <c r="B5" s="442"/>
      <c r="C5" s="442"/>
      <c r="D5" s="442"/>
      <c r="E5" s="481">
        <f>JURAT!F11</f>
        <v>0</v>
      </c>
      <c r="F5" s="481"/>
    </row>
    <row r="6" spans="1:15" ht="15.75" thickBot="1" x14ac:dyDescent="0.3">
      <c r="A6" s="212"/>
    </row>
    <row r="7" spans="1:15" ht="15" customHeight="1" x14ac:dyDescent="0.25">
      <c r="A7" s="572" t="s">
        <v>191</v>
      </c>
      <c r="B7" s="573"/>
      <c r="C7" s="573"/>
      <c r="D7" s="573"/>
      <c r="E7" s="573"/>
      <c r="F7" s="573"/>
      <c r="G7" s="573"/>
      <c r="H7" s="573"/>
      <c r="I7" s="573"/>
      <c r="J7" s="573"/>
      <c r="K7" s="573"/>
      <c r="L7" s="573"/>
      <c r="M7" s="573"/>
      <c r="N7" s="601"/>
    </row>
    <row r="8" spans="1:15" ht="15.75" customHeight="1" thickBot="1" x14ac:dyDescent="0.3">
      <c r="A8" s="602"/>
      <c r="B8" s="603"/>
      <c r="C8" s="603"/>
      <c r="D8" s="603"/>
      <c r="E8" s="603"/>
      <c r="F8" s="603"/>
      <c r="G8" s="603"/>
      <c r="H8" s="603"/>
      <c r="I8" s="603"/>
      <c r="J8" s="603"/>
      <c r="K8" s="603"/>
      <c r="L8" s="603"/>
      <c r="M8" s="603"/>
      <c r="N8" s="604"/>
    </row>
    <row r="9" spans="1:15" ht="18.75" thickBot="1" x14ac:dyDescent="0.3">
      <c r="A9" s="272"/>
      <c r="B9" s="272"/>
      <c r="C9" s="272"/>
      <c r="D9" s="272"/>
      <c r="E9" s="272"/>
      <c r="F9" s="272"/>
      <c r="G9" s="272"/>
      <c r="H9" s="272"/>
      <c r="I9" s="272"/>
      <c r="J9" s="272"/>
      <c r="K9" s="272"/>
      <c r="L9" s="272"/>
      <c r="M9" s="272"/>
      <c r="N9" s="272"/>
    </row>
    <row r="10" spans="1:15" ht="15" customHeight="1" x14ac:dyDescent="0.25">
      <c r="A10" s="545" t="s">
        <v>192</v>
      </c>
      <c r="B10" s="546"/>
      <c r="C10" s="546"/>
      <c r="D10" s="546"/>
      <c r="E10" s="546"/>
      <c r="F10" s="546"/>
      <c r="G10" s="546"/>
      <c r="H10" s="546"/>
      <c r="I10" s="546"/>
      <c r="J10" s="546"/>
      <c r="K10" s="546"/>
      <c r="L10" s="546"/>
      <c r="M10" s="546"/>
      <c r="N10" s="547"/>
    </row>
    <row r="11" spans="1:15" ht="15.75" customHeight="1" thickBot="1" x14ac:dyDescent="0.3">
      <c r="A11" s="605"/>
      <c r="B11" s="606"/>
      <c r="C11" s="606"/>
      <c r="D11" s="606"/>
      <c r="E11" s="606"/>
      <c r="F11" s="606"/>
      <c r="G11" s="606"/>
      <c r="H11" s="606"/>
      <c r="I11" s="606"/>
      <c r="J11" s="606"/>
      <c r="K11" s="606"/>
      <c r="L11" s="606"/>
      <c r="M11" s="606"/>
      <c r="N11" s="607"/>
    </row>
    <row r="12" spans="1:15" ht="15.75" thickBot="1" x14ac:dyDescent="0.3">
      <c r="A12" s="560" t="s">
        <v>155</v>
      </c>
      <c r="B12" s="561"/>
      <c r="C12" s="561"/>
      <c r="D12" s="561"/>
      <c r="E12" s="561"/>
      <c r="F12" s="561"/>
      <c r="G12" s="596"/>
      <c r="H12" s="598" t="s">
        <v>193</v>
      </c>
      <c r="I12" s="599"/>
      <c r="J12" s="599"/>
      <c r="K12" s="600"/>
      <c r="L12" s="594" t="s">
        <v>194</v>
      </c>
      <c r="M12" s="594" t="s">
        <v>195</v>
      </c>
      <c r="N12" s="594" t="s">
        <v>196</v>
      </c>
    </row>
    <row r="13" spans="1:15" x14ac:dyDescent="0.25">
      <c r="A13" s="564"/>
      <c r="B13" s="565"/>
      <c r="C13" s="565"/>
      <c r="D13" s="565"/>
      <c r="E13" s="565"/>
      <c r="F13" s="565"/>
      <c r="G13" s="597"/>
      <c r="H13" s="594" t="s">
        <v>197</v>
      </c>
      <c r="I13" s="594" t="s">
        <v>94</v>
      </c>
      <c r="J13" s="594" t="s">
        <v>198</v>
      </c>
      <c r="K13" s="594" t="s">
        <v>199</v>
      </c>
      <c r="L13" s="608"/>
      <c r="M13" s="608"/>
      <c r="N13" s="608"/>
    </row>
    <row r="14" spans="1:15" x14ac:dyDescent="0.25">
      <c r="A14" s="564"/>
      <c r="B14" s="565"/>
      <c r="C14" s="565"/>
      <c r="D14" s="565"/>
      <c r="E14" s="565"/>
      <c r="F14" s="565"/>
      <c r="G14" s="597"/>
      <c r="H14" s="608"/>
      <c r="I14" s="608"/>
      <c r="J14" s="608"/>
      <c r="K14" s="608"/>
      <c r="L14" s="608"/>
      <c r="M14" s="608"/>
      <c r="N14" s="608"/>
    </row>
    <row r="15" spans="1:15" ht="15.75" thickBot="1" x14ac:dyDescent="0.3">
      <c r="A15" s="587"/>
      <c r="B15" s="610"/>
      <c r="C15" s="610"/>
      <c r="D15" s="610"/>
      <c r="E15" s="610"/>
      <c r="F15" s="610"/>
      <c r="G15" s="611"/>
      <c r="H15" s="609"/>
      <c r="I15" s="609"/>
      <c r="J15" s="609"/>
      <c r="K15" s="609"/>
      <c r="L15" s="609"/>
      <c r="M15" s="609"/>
      <c r="N15" s="609"/>
    </row>
    <row r="16" spans="1:15" x14ac:dyDescent="0.25">
      <c r="A16" s="267">
        <v>1</v>
      </c>
      <c r="B16" s="554" t="s">
        <v>162</v>
      </c>
      <c r="C16" s="554"/>
      <c r="D16" s="554"/>
      <c r="E16" s="554"/>
      <c r="F16" s="554"/>
      <c r="G16" s="555"/>
      <c r="H16" s="59"/>
      <c r="I16" s="59"/>
      <c r="J16" s="59"/>
      <c r="K16" s="63">
        <f>H16+I16-J16</f>
        <v>0</v>
      </c>
      <c r="L16" s="59"/>
      <c r="M16" s="59"/>
      <c r="N16" s="63">
        <f>K16+L16-M16</f>
        <v>0</v>
      </c>
    </row>
    <row r="17" spans="1:14" x14ac:dyDescent="0.25">
      <c r="A17" s="267">
        <v>2</v>
      </c>
      <c r="B17" s="543" t="s">
        <v>163</v>
      </c>
      <c r="C17" s="554"/>
      <c r="D17" s="554"/>
      <c r="E17" s="554"/>
      <c r="F17" s="554"/>
      <c r="G17" s="555"/>
      <c r="H17" s="59"/>
      <c r="I17" s="59"/>
      <c r="J17" s="59"/>
      <c r="K17" s="63">
        <f t="shared" ref="K17:K33" si="0">H17+I17-J17</f>
        <v>0</v>
      </c>
      <c r="L17" s="59"/>
      <c r="M17" s="59"/>
      <c r="N17" s="63">
        <f t="shared" ref="N17:N33" si="1">K17+L17-M17</f>
        <v>0</v>
      </c>
    </row>
    <row r="18" spans="1:14" x14ac:dyDescent="0.25">
      <c r="A18" s="267">
        <v>3</v>
      </c>
      <c r="B18" s="554" t="s">
        <v>164</v>
      </c>
      <c r="C18" s="554"/>
      <c r="D18" s="554"/>
      <c r="E18" s="554"/>
      <c r="F18" s="554"/>
      <c r="G18" s="555"/>
      <c r="H18" s="59"/>
      <c r="I18" s="59"/>
      <c r="J18" s="59"/>
      <c r="K18" s="63">
        <f t="shared" si="0"/>
        <v>0</v>
      </c>
      <c r="L18" s="59"/>
      <c r="M18" s="59"/>
      <c r="N18" s="63">
        <f t="shared" si="1"/>
        <v>0</v>
      </c>
    </row>
    <row r="19" spans="1:14" x14ac:dyDescent="0.25">
      <c r="A19" s="267">
        <v>4</v>
      </c>
      <c r="B19" s="543" t="s">
        <v>165</v>
      </c>
      <c r="C19" s="543"/>
      <c r="D19" s="543"/>
      <c r="E19" s="543"/>
      <c r="F19" s="543"/>
      <c r="G19" s="544"/>
      <c r="H19" s="59"/>
      <c r="I19" s="59"/>
      <c r="J19" s="59"/>
      <c r="K19" s="63">
        <f t="shared" si="0"/>
        <v>0</v>
      </c>
      <c r="L19" s="59"/>
      <c r="M19" s="59"/>
      <c r="N19" s="63">
        <f t="shared" si="1"/>
        <v>0</v>
      </c>
    </row>
    <row r="20" spans="1:14" x14ac:dyDescent="0.25">
      <c r="A20" s="267">
        <v>5</v>
      </c>
      <c r="B20" s="543" t="s">
        <v>166</v>
      </c>
      <c r="C20" s="543"/>
      <c r="D20" s="543"/>
      <c r="E20" s="543"/>
      <c r="F20" s="543"/>
      <c r="G20" s="544"/>
      <c r="H20" s="59"/>
      <c r="I20" s="59"/>
      <c r="J20" s="59"/>
      <c r="K20" s="63">
        <f t="shared" si="0"/>
        <v>0</v>
      </c>
      <c r="L20" s="59"/>
      <c r="M20" s="59"/>
      <c r="N20" s="63">
        <f t="shared" si="1"/>
        <v>0</v>
      </c>
    </row>
    <row r="21" spans="1:14" x14ac:dyDescent="0.25">
      <c r="A21" s="268">
        <v>6</v>
      </c>
      <c r="B21" s="534" t="s">
        <v>167</v>
      </c>
      <c r="C21" s="534"/>
      <c r="D21" s="534"/>
      <c r="E21" s="534"/>
      <c r="F21" s="534"/>
      <c r="G21" s="535"/>
      <c r="H21" s="69">
        <f>SUM(H22:H33)</f>
        <v>0</v>
      </c>
      <c r="I21" s="69">
        <f>SUM(I22:I33)</f>
        <v>0</v>
      </c>
      <c r="J21" s="69">
        <f>SUM(J22:J33)</f>
        <v>0</v>
      </c>
      <c r="K21" s="69">
        <f t="shared" si="0"/>
        <v>0</v>
      </c>
      <c r="L21" s="69">
        <f>SUM(L22:L33)</f>
        <v>0</v>
      </c>
      <c r="M21" s="69">
        <f>SUM(M22:M33)</f>
        <v>0</v>
      </c>
      <c r="N21" s="69">
        <f t="shared" si="1"/>
        <v>0</v>
      </c>
    </row>
    <row r="22" spans="1:14" x14ac:dyDescent="0.25">
      <c r="A22" s="269" t="s">
        <v>200</v>
      </c>
      <c r="B22" s="532" t="s">
        <v>168</v>
      </c>
      <c r="C22" s="532"/>
      <c r="D22" s="532"/>
      <c r="E22" s="532"/>
      <c r="F22" s="532"/>
      <c r="G22" s="533"/>
      <c r="H22" s="59"/>
      <c r="I22" s="59"/>
      <c r="J22" s="59"/>
      <c r="K22" s="63">
        <f t="shared" si="0"/>
        <v>0</v>
      </c>
      <c r="L22" s="59"/>
      <c r="M22" s="59"/>
      <c r="N22" s="63">
        <f t="shared" si="1"/>
        <v>0</v>
      </c>
    </row>
    <row r="23" spans="1:14" x14ac:dyDescent="0.25">
      <c r="A23" s="269" t="s">
        <v>110</v>
      </c>
      <c r="B23" s="532" t="s">
        <v>168</v>
      </c>
      <c r="C23" s="532"/>
      <c r="D23" s="532"/>
      <c r="E23" s="532"/>
      <c r="F23" s="532"/>
      <c r="G23" s="533"/>
      <c r="H23" s="61"/>
      <c r="I23" s="61"/>
      <c r="J23" s="61"/>
      <c r="K23" s="63">
        <f t="shared" si="0"/>
        <v>0</v>
      </c>
      <c r="L23" s="59"/>
      <c r="M23" s="61"/>
      <c r="N23" s="63">
        <f t="shared" si="1"/>
        <v>0</v>
      </c>
    </row>
    <row r="24" spans="1:14" x14ac:dyDescent="0.25">
      <c r="A24" s="269" t="s">
        <v>111</v>
      </c>
      <c r="B24" s="532" t="s">
        <v>168</v>
      </c>
      <c r="C24" s="532"/>
      <c r="D24" s="532"/>
      <c r="E24" s="532"/>
      <c r="F24" s="532"/>
      <c r="G24" s="533"/>
      <c r="H24" s="61"/>
      <c r="I24" s="61"/>
      <c r="J24" s="61"/>
      <c r="K24" s="63">
        <f t="shared" si="0"/>
        <v>0</v>
      </c>
      <c r="L24" s="59"/>
      <c r="M24" s="61"/>
      <c r="N24" s="63">
        <f t="shared" si="1"/>
        <v>0</v>
      </c>
    </row>
    <row r="25" spans="1:14" x14ac:dyDescent="0.25">
      <c r="A25" s="269" t="s">
        <v>112</v>
      </c>
      <c r="B25" s="532" t="s">
        <v>168</v>
      </c>
      <c r="C25" s="532"/>
      <c r="D25" s="532"/>
      <c r="E25" s="532"/>
      <c r="F25" s="532"/>
      <c r="G25" s="533"/>
      <c r="H25" s="61"/>
      <c r="I25" s="61"/>
      <c r="J25" s="61"/>
      <c r="K25" s="63">
        <f t="shared" si="0"/>
        <v>0</v>
      </c>
      <c r="L25" s="59"/>
      <c r="M25" s="61"/>
      <c r="N25" s="63">
        <f t="shared" si="1"/>
        <v>0</v>
      </c>
    </row>
    <row r="26" spans="1:14" x14ac:dyDescent="0.25">
      <c r="A26" s="273" t="s">
        <v>113</v>
      </c>
      <c r="B26" s="532" t="s">
        <v>168</v>
      </c>
      <c r="C26" s="532"/>
      <c r="D26" s="532"/>
      <c r="E26" s="532"/>
      <c r="F26" s="532"/>
      <c r="G26" s="533"/>
      <c r="H26" s="59"/>
      <c r="I26" s="59"/>
      <c r="J26" s="59"/>
      <c r="K26" s="63">
        <f t="shared" si="0"/>
        <v>0</v>
      </c>
      <c r="L26" s="59"/>
      <c r="M26" s="59"/>
      <c r="N26" s="63">
        <f t="shared" si="1"/>
        <v>0</v>
      </c>
    </row>
    <row r="27" spans="1:14" x14ac:dyDescent="0.25">
      <c r="A27" s="269" t="s">
        <v>114</v>
      </c>
      <c r="B27" s="532" t="s">
        <v>168</v>
      </c>
      <c r="C27" s="532"/>
      <c r="D27" s="532"/>
      <c r="E27" s="532"/>
      <c r="F27" s="532"/>
      <c r="G27" s="533"/>
      <c r="H27" s="61"/>
      <c r="I27" s="61"/>
      <c r="J27" s="61"/>
      <c r="K27" s="63">
        <f t="shared" si="0"/>
        <v>0</v>
      </c>
      <c r="L27" s="59"/>
      <c r="M27" s="59"/>
      <c r="N27" s="63">
        <f t="shared" si="1"/>
        <v>0</v>
      </c>
    </row>
    <row r="28" spans="1:14" x14ac:dyDescent="0.25">
      <c r="A28" s="269" t="s">
        <v>201</v>
      </c>
      <c r="B28" s="532" t="s">
        <v>168</v>
      </c>
      <c r="C28" s="532"/>
      <c r="D28" s="532"/>
      <c r="E28" s="532"/>
      <c r="F28" s="532"/>
      <c r="G28" s="533"/>
      <c r="H28" s="61"/>
      <c r="I28" s="61"/>
      <c r="J28" s="61"/>
      <c r="K28" s="63">
        <f t="shared" si="0"/>
        <v>0</v>
      </c>
      <c r="L28" s="59"/>
      <c r="M28" s="59"/>
      <c r="N28" s="63">
        <f t="shared" si="1"/>
        <v>0</v>
      </c>
    </row>
    <row r="29" spans="1:14" x14ac:dyDescent="0.25">
      <c r="A29" s="269" t="s">
        <v>202</v>
      </c>
      <c r="B29" s="532" t="s">
        <v>168</v>
      </c>
      <c r="C29" s="532"/>
      <c r="D29" s="532"/>
      <c r="E29" s="532"/>
      <c r="F29" s="532"/>
      <c r="G29" s="533"/>
      <c r="H29" s="61"/>
      <c r="I29" s="61"/>
      <c r="J29" s="61"/>
      <c r="K29" s="63">
        <f t="shared" si="0"/>
        <v>0</v>
      </c>
      <c r="L29" s="59"/>
      <c r="M29" s="59"/>
      <c r="N29" s="63">
        <f t="shared" si="1"/>
        <v>0</v>
      </c>
    </row>
    <row r="30" spans="1:14" x14ac:dyDescent="0.25">
      <c r="A30" s="273" t="s">
        <v>203</v>
      </c>
      <c r="B30" s="532" t="s">
        <v>168</v>
      </c>
      <c r="C30" s="532"/>
      <c r="D30" s="532"/>
      <c r="E30" s="532"/>
      <c r="F30" s="532"/>
      <c r="G30" s="533"/>
      <c r="H30" s="59"/>
      <c r="I30" s="59"/>
      <c r="J30" s="59"/>
      <c r="K30" s="63">
        <f t="shared" si="0"/>
        <v>0</v>
      </c>
      <c r="L30" s="59"/>
      <c r="M30" s="59"/>
      <c r="N30" s="63">
        <f t="shared" si="1"/>
        <v>0</v>
      </c>
    </row>
    <row r="31" spans="1:14" x14ac:dyDescent="0.25">
      <c r="A31" s="269" t="s">
        <v>204</v>
      </c>
      <c r="B31" s="532" t="s">
        <v>168</v>
      </c>
      <c r="C31" s="532"/>
      <c r="D31" s="532"/>
      <c r="E31" s="532"/>
      <c r="F31" s="532"/>
      <c r="G31" s="533"/>
      <c r="H31" s="61"/>
      <c r="I31" s="61"/>
      <c r="J31" s="61"/>
      <c r="K31" s="63">
        <f t="shared" si="0"/>
        <v>0</v>
      </c>
      <c r="L31" s="59"/>
      <c r="M31" s="59"/>
      <c r="N31" s="63">
        <f t="shared" si="1"/>
        <v>0</v>
      </c>
    </row>
    <row r="32" spans="1:14" x14ac:dyDescent="0.25">
      <c r="A32" s="269" t="s">
        <v>205</v>
      </c>
      <c r="B32" s="532" t="s">
        <v>168</v>
      </c>
      <c r="C32" s="532"/>
      <c r="D32" s="532"/>
      <c r="E32" s="532"/>
      <c r="F32" s="532"/>
      <c r="G32" s="533"/>
      <c r="H32" s="61"/>
      <c r="I32" s="61"/>
      <c r="J32" s="61"/>
      <c r="K32" s="63">
        <f t="shared" si="0"/>
        <v>0</v>
      </c>
      <c r="L32" s="59"/>
      <c r="M32" s="59"/>
      <c r="N32" s="63">
        <f t="shared" si="1"/>
        <v>0</v>
      </c>
    </row>
    <row r="33" spans="1:14" ht="15.75" thickBot="1" x14ac:dyDescent="0.3">
      <c r="A33" s="269" t="s">
        <v>206</v>
      </c>
      <c r="B33" s="532" t="s">
        <v>168</v>
      </c>
      <c r="C33" s="532"/>
      <c r="D33" s="532"/>
      <c r="E33" s="532"/>
      <c r="F33" s="532"/>
      <c r="G33" s="533"/>
      <c r="H33" s="61"/>
      <c r="I33" s="61"/>
      <c r="J33" s="61"/>
      <c r="K33" s="63">
        <f t="shared" si="0"/>
        <v>0</v>
      </c>
      <c r="L33" s="59"/>
      <c r="M33" s="59"/>
      <c r="N33" s="63">
        <f t="shared" si="1"/>
        <v>0</v>
      </c>
    </row>
    <row r="34" spans="1:14" x14ac:dyDescent="0.25">
      <c r="A34" s="537" t="s">
        <v>136</v>
      </c>
      <c r="B34" s="538"/>
      <c r="C34" s="538"/>
      <c r="D34" s="538"/>
      <c r="E34" s="538"/>
      <c r="F34" s="538"/>
      <c r="G34" s="539"/>
      <c r="H34" s="452">
        <f t="shared" ref="H34:N34" si="2">SUM(H16:H21)</f>
        <v>0</v>
      </c>
      <c r="I34" s="452">
        <f t="shared" si="2"/>
        <v>0</v>
      </c>
      <c r="J34" s="452">
        <f t="shared" si="2"/>
        <v>0</v>
      </c>
      <c r="K34" s="452">
        <f t="shared" si="2"/>
        <v>0</v>
      </c>
      <c r="L34" s="452">
        <f t="shared" si="2"/>
        <v>0</v>
      </c>
      <c r="M34" s="452">
        <f t="shared" si="2"/>
        <v>0</v>
      </c>
      <c r="N34" s="452">
        <f t="shared" si="2"/>
        <v>0</v>
      </c>
    </row>
    <row r="35" spans="1:14" ht="15.75" thickBot="1" x14ac:dyDescent="0.3">
      <c r="A35" s="540"/>
      <c r="B35" s="541"/>
      <c r="C35" s="541"/>
      <c r="D35" s="541"/>
      <c r="E35" s="541"/>
      <c r="F35" s="541"/>
      <c r="G35" s="542"/>
      <c r="H35" s="453"/>
      <c r="I35" s="453"/>
      <c r="J35" s="453"/>
      <c r="K35" s="453"/>
      <c r="L35" s="453"/>
      <c r="M35" s="453"/>
      <c r="N35" s="453"/>
    </row>
    <row r="36" spans="1:14" x14ac:dyDescent="0.25">
      <c r="L36" s="270" t="s">
        <v>207</v>
      </c>
      <c r="N36" s="270" t="s">
        <v>217</v>
      </c>
    </row>
    <row r="37" spans="1:14" ht="15.75" thickBot="1" x14ac:dyDescent="0.3"/>
    <row r="38" spans="1:14" ht="15" customHeight="1" x14ac:dyDescent="0.25">
      <c r="A38" s="545" t="s">
        <v>208</v>
      </c>
      <c r="B38" s="546"/>
      <c r="C38" s="546"/>
      <c r="D38" s="546"/>
      <c r="E38" s="546"/>
      <c r="F38" s="546"/>
      <c r="G38" s="546"/>
      <c r="H38" s="546"/>
      <c r="I38" s="546"/>
      <c r="J38" s="546"/>
      <c r="K38" s="546"/>
      <c r="L38" s="546"/>
      <c r="M38" s="546"/>
      <c r="N38" s="547"/>
    </row>
    <row r="39" spans="1:14" ht="15.75" customHeight="1" thickBot="1" x14ac:dyDescent="0.3">
      <c r="A39" s="605"/>
      <c r="B39" s="606"/>
      <c r="C39" s="606"/>
      <c r="D39" s="606"/>
      <c r="E39" s="606"/>
      <c r="F39" s="606"/>
      <c r="G39" s="606"/>
      <c r="H39" s="606"/>
      <c r="I39" s="606"/>
      <c r="J39" s="606"/>
      <c r="K39" s="606"/>
      <c r="L39" s="606"/>
      <c r="M39" s="606"/>
      <c r="N39" s="607"/>
    </row>
    <row r="40" spans="1:14" ht="15.75" thickBot="1" x14ac:dyDescent="0.3">
      <c r="A40" s="560" t="s">
        <v>155</v>
      </c>
      <c r="B40" s="561"/>
      <c r="C40" s="561"/>
      <c r="D40" s="561"/>
      <c r="E40" s="561"/>
      <c r="F40" s="561"/>
      <c r="G40" s="596"/>
      <c r="H40" s="598" t="s">
        <v>193</v>
      </c>
      <c r="I40" s="599"/>
      <c r="J40" s="599"/>
      <c r="K40" s="600"/>
      <c r="L40" s="594" t="s">
        <v>209</v>
      </c>
      <c r="M40" s="594" t="s">
        <v>210</v>
      </c>
      <c r="N40" s="594" t="s">
        <v>211</v>
      </c>
    </row>
    <row r="41" spans="1:14" x14ac:dyDescent="0.25">
      <c r="A41" s="564"/>
      <c r="B41" s="565"/>
      <c r="C41" s="565"/>
      <c r="D41" s="565"/>
      <c r="E41" s="565"/>
      <c r="F41" s="565"/>
      <c r="G41" s="597"/>
      <c r="H41" s="594" t="s">
        <v>212</v>
      </c>
      <c r="I41" s="594" t="s">
        <v>213</v>
      </c>
      <c r="J41" s="594" t="s">
        <v>214</v>
      </c>
      <c r="K41" s="594" t="s">
        <v>215</v>
      </c>
      <c r="L41" s="595"/>
      <c r="M41" s="595"/>
      <c r="N41" s="595"/>
    </row>
    <row r="42" spans="1:14" x14ac:dyDescent="0.25">
      <c r="A42" s="564"/>
      <c r="B42" s="565"/>
      <c r="C42" s="565"/>
      <c r="D42" s="565"/>
      <c r="E42" s="565"/>
      <c r="F42" s="565"/>
      <c r="G42" s="597"/>
      <c r="H42" s="595"/>
      <c r="I42" s="595"/>
      <c r="J42" s="595"/>
      <c r="K42" s="595"/>
      <c r="L42" s="595"/>
      <c r="M42" s="595"/>
      <c r="N42" s="595"/>
    </row>
    <row r="43" spans="1:14" x14ac:dyDescent="0.25">
      <c r="A43" s="564"/>
      <c r="B43" s="565"/>
      <c r="C43" s="565"/>
      <c r="D43" s="565"/>
      <c r="E43" s="565"/>
      <c r="F43" s="565"/>
      <c r="G43" s="597"/>
      <c r="H43" s="595"/>
      <c r="I43" s="595"/>
      <c r="J43" s="595"/>
      <c r="K43" s="595"/>
      <c r="L43" s="595"/>
      <c r="M43" s="595"/>
      <c r="N43" s="595"/>
    </row>
    <row r="44" spans="1:14" ht="15.75" thickBot="1" x14ac:dyDescent="0.3">
      <c r="A44" s="564"/>
      <c r="B44" s="565"/>
      <c r="C44" s="565"/>
      <c r="D44" s="565"/>
      <c r="E44" s="565"/>
      <c r="F44" s="565"/>
      <c r="G44" s="597"/>
      <c r="H44" s="595"/>
      <c r="I44" s="595"/>
      <c r="J44" s="595"/>
      <c r="K44" s="595"/>
      <c r="L44" s="595"/>
      <c r="M44" s="595"/>
      <c r="N44" s="595"/>
    </row>
    <row r="45" spans="1:14" x14ac:dyDescent="0.25">
      <c r="A45" s="266">
        <v>1</v>
      </c>
      <c r="B45" s="552" t="s">
        <v>162</v>
      </c>
      <c r="C45" s="552"/>
      <c r="D45" s="552"/>
      <c r="E45" s="552"/>
      <c r="F45" s="552"/>
      <c r="G45" s="553"/>
      <c r="H45" s="64"/>
      <c r="I45" s="64"/>
      <c r="J45" s="64"/>
      <c r="K45" s="65">
        <f>H45+I45-J45</f>
        <v>0</v>
      </c>
      <c r="L45" s="64"/>
      <c r="M45" s="64"/>
      <c r="N45" s="65">
        <f>K45+L45-M45</f>
        <v>0</v>
      </c>
    </row>
    <row r="46" spans="1:14" x14ac:dyDescent="0.25">
      <c r="A46" s="267">
        <v>2</v>
      </c>
      <c r="B46" s="543" t="s">
        <v>163</v>
      </c>
      <c r="C46" s="554"/>
      <c r="D46" s="554"/>
      <c r="E46" s="554"/>
      <c r="F46" s="554"/>
      <c r="G46" s="555"/>
      <c r="H46" s="66"/>
      <c r="I46" s="66"/>
      <c r="J46" s="66"/>
      <c r="K46" s="67">
        <f t="shared" ref="K46:K62" si="3">H46+I46-J46</f>
        <v>0</v>
      </c>
      <c r="L46" s="66"/>
      <c r="M46" s="66"/>
      <c r="N46" s="67">
        <f t="shared" ref="N46:N62" si="4">K46+L46-M46</f>
        <v>0</v>
      </c>
    </row>
    <row r="47" spans="1:14" x14ac:dyDescent="0.25">
      <c r="A47" s="267">
        <v>3</v>
      </c>
      <c r="B47" s="554" t="s">
        <v>164</v>
      </c>
      <c r="C47" s="554"/>
      <c r="D47" s="554"/>
      <c r="E47" s="554"/>
      <c r="F47" s="554"/>
      <c r="G47" s="555"/>
      <c r="H47" s="66"/>
      <c r="I47" s="66"/>
      <c r="J47" s="66"/>
      <c r="K47" s="67">
        <f t="shared" si="3"/>
        <v>0</v>
      </c>
      <c r="L47" s="66"/>
      <c r="M47" s="66"/>
      <c r="N47" s="67">
        <f t="shared" si="4"/>
        <v>0</v>
      </c>
    </row>
    <row r="48" spans="1:14" x14ac:dyDescent="0.25">
      <c r="A48" s="267">
        <v>4</v>
      </c>
      <c r="B48" s="543" t="s">
        <v>165</v>
      </c>
      <c r="C48" s="543"/>
      <c r="D48" s="543"/>
      <c r="E48" s="543"/>
      <c r="F48" s="543"/>
      <c r="G48" s="544"/>
      <c r="H48" s="66"/>
      <c r="I48" s="66"/>
      <c r="J48" s="66"/>
      <c r="K48" s="67">
        <f t="shared" si="3"/>
        <v>0</v>
      </c>
      <c r="L48" s="66"/>
      <c r="M48" s="66"/>
      <c r="N48" s="67">
        <f t="shared" si="4"/>
        <v>0</v>
      </c>
    </row>
    <row r="49" spans="1:14" x14ac:dyDescent="0.25">
      <c r="A49" s="267">
        <v>5</v>
      </c>
      <c r="B49" s="543" t="s">
        <v>166</v>
      </c>
      <c r="C49" s="543"/>
      <c r="D49" s="543"/>
      <c r="E49" s="543"/>
      <c r="F49" s="543"/>
      <c r="G49" s="544"/>
      <c r="H49" s="66"/>
      <c r="I49" s="66"/>
      <c r="J49" s="66"/>
      <c r="K49" s="67">
        <f t="shared" si="3"/>
        <v>0</v>
      </c>
      <c r="L49" s="66"/>
      <c r="M49" s="66"/>
      <c r="N49" s="67">
        <f t="shared" si="4"/>
        <v>0</v>
      </c>
    </row>
    <row r="50" spans="1:14" x14ac:dyDescent="0.25">
      <c r="A50" s="268">
        <v>6</v>
      </c>
      <c r="B50" s="534" t="s">
        <v>167</v>
      </c>
      <c r="C50" s="534"/>
      <c r="D50" s="534"/>
      <c r="E50" s="534"/>
      <c r="F50" s="534"/>
      <c r="G50" s="535"/>
      <c r="H50" s="70">
        <f>SUM(H51:H62)</f>
        <v>0</v>
      </c>
      <c r="I50" s="70">
        <f>SUM(I51:I62)</f>
        <v>0</v>
      </c>
      <c r="J50" s="70">
        <f>SUM(J51:J62)</f>
        <v>0</v>
      </c>
      <c r="K50" s="70">
        <f t="shared" si="3"/>
        <v>0</v>
      </c>
      <c r="L50" s="70">
        <f>SUM(L51:L62)</f>
        <v>0</v>
      </c>
      <c r="M50" s="70">
        <f>SUM(M51:M62)</f>
        <v>0</v>
      </c>
      <c r="N50" s="70">
        <f t="shared" si="4"/>
        <v>0</v>
      </c>
    </row>
    <row r="51" spans="1:14" x14ac:dyDescent="0.25">
      <c r="A51" s="269" t="s">
        <v>200</v>
      </c>
      <c r="B51" s="532" t="s">
        <v>168</v>
      </c>
      <c r="C51" s="532"/>
      <c r="D51" s="532"/>
      <c r="E51" s="532"/>
      <c r="F51" s="532"/>
      <c r="G51" s="533"/>
      <c r="H51" s="68"/>
      <c r="I51" s="68"/>
      <c r="J51" s="68"/>
      <c r="K51" s="67">
        <f t="shared" si="3"/>
        <v>0</v>
      </c>
      <c r="L51" s="68"/>
      <c r="M51" s="68"/>
      <c r="N51" s="67">
        <f t="shared" si="4"/>
        <v>0</v>
      </c>
    </row>
    <row r="52" spans="1:14" x14ac:dyDescent="0.25">
      <c r="A52" s="269" t="s">
        <v>110</v>
      </c>
      <c r="B52" s="532" t="s">
        <v>168</v>
      </c>
      <c r="C52" s="532"/>
      <c r="D52" s="532"/>
      <c r="E52" s="532"/>
      <c r="F52" s="532"/>
      <c r="G52" s="533"/>
      <c r="H52" s="68"/>
      <c r="I52" s="68"/>
      <c r="J52" s="68"/>
      <c r="K52" s="67">
        <f t="shared" si="3"/>
        <v>0</v>
      </c>
      <c r="L52" s="68"/>
      <c r="M52" s="68"/>
      <c r="N52" s="67">
        <f t="shared" si="4"/>
        <v>0</v>
      </c>
    </row>
    <row r="53" spans="1:14" x14ac:dyDescent="0.25">
      <c r="A53" s="269" t="s">
        <v>111</v>
      </c>
      <c r="B53" s="532" t="s">
        <v>168</v>
      </c>
      <c r="C53" s="532"/>
      <c r="D53" s="532"/>
      <c r="E53" s="532"/>
      <c r="F53" s="532"/>
      <c r="G53" s="533"/>
      <c r="H53" s="68"/>
      <c r="I53" s="68"/>
      <c r="J53" s="68"/>
      <c r="K53" s="67">
        <f t="shared" si="3"/>
        <v>0</v>
      </c>
      <c r="L53" s="68"/>
      <c r="M53" s="68"/>
      <c r="N53" s="67">
        <f t="shared" si="4"/>
        <v>0</v>
      </c>
    </row>
    <row r="54" spans="1:14" x14ac:dyDescent="0.25">
      <c r="A54" s="269" t="s">
        <v>112</v>
      </c>
      <c r="B54" s="532" t="s">
        <v>168</v>
      </c>
      <c r="C54" s="532"/>
      <c r="D54" s="532"/>
      <c r="E54" s="532"/>
      <c r="F54" s="532"/>
      <c r="G54" s="533"/>
      <c r="H54" s="68"/>
      <c r="I54" s="68"/>
      <c r="J54" s="68"/>
      <c r="K54" s="67">
        <f t="shared" si="3"/>
        <v>0</v>
      </c>
      <c r="L54" s="68"/>
      <c r="M54" s="68"/>
      <c r="N54" s="67">
        <f t="shared" si="4"/>
        <v>0</v>
      </c>
    </row>
    <row r="55" spans="1:14" x14ac:dyDescent="0.25">
      <c r="A55" s="273" t="s">
        <v>113</v>
      </c>
      <c r="B55" s="532" t="s">
        <v>168</v>
      </c>
      <c r="C55" s="532"/>
      <c r="D55" s="532"/>
      <c r="E55" s="532"/>
      <c r="F55" s="532"/>
      <c r="G55" s="533"/>
      <c r="H55" s="68"/>
      <c r="I55" s="68"/>
      <c r="J55" s="68"/>
      <c r="K55" s="67">
        <f t="shared" si="3"/>
        <v>0</v>
      </c>
      <c r="L55" s="68"/>
      <c r="M55" s="68"/>
      <c r="N55" s="67">
        <f t="shared" si="4"/>
        <v>0</v>
      </c>
    </row>
    <row r="56" spans="1:14" x14ac:dyDescent="0.25">
      <c r="A56" s="269" t="s">
        <v>114</v>
      </c>
      <c r="B56" s="532" t="s">
        <v>168</v>
      </c>
      <c r="C56" s="532"/>
      <c r="D56" s="532"/>
      <c r="E56" s="532"/>
      <c r="F56" s="532"/>
      <c r="G56" s="533"/>
      <c r="H56" s="68"/>
      <c r="I56" s="68"/>
      <c r="J56" s="68"/>
      <c r="K56" s="67">
        <f t="shared" si="3"/>
        <v>0</v>
      </c>
      <c r="L56" s="68"/>
      <c r="M56" s="68"/>
      <c r="N56" s="67">
        <f t="shared" si="4"/>
        <v>0</v>
      </c>
    </row>
    <row r="57" spans="1:14" x14ac:dyDescent="0.25">
      <c r="A57" s="269" t="s">
        <v>201</v>
      </c>
      <c r="B57" s="532" t="s">
        <v>168</v>
      </c>
      <c r="C57" s="532"/>
      <c r="D57" s="532"/>
      <c r="E57" s="532"/>
      <c r="F57" s="532"/>
      <c r="G57" s="533"/>
      <c r="H57" s="68"/>
      <c r="I57" s="68"/>
      <c r="J57" s="68"/>
      <c r="K57" s="67">
        <f t="shared" si="3"/>
        <v>0</v>
      </c>
      <c r="L57" s="68"/>
      <c r="M57" s="68"/>
      <c r="N57" s="67">
        <f t="shared" si="4"/>
        <v>0</v>
      </c>
    </row>
    <row r="58" spans="1:14" x14ac:dyDescent="0.25">
      <c r="A58" s="269" t="s">
        <v>202</v>
      </c>
      <c r="B58" s="532" t="s">
        <v>168</v>
      </c>
      <c r="C58" s="532"/>
      <c r="D58" s="532"/>
      <c r="E58" s="532"/>
      <c r="F58" s="532"/>
      <c r="G58" s="533"/>
      <c r="H58" s="68"/>
      <c r="I58" s="68"/>
      <c r="J58" s="68"/>
      <c r="K58" s="67">
        <f t="shared" si="3"/>
        <v>0</v>
      </c>
      <c r="L58" s="68"/>
      <c r="M58" s="68"/>
      <c r="N58" s="67">
        <f t="shared" si="4"/>
        <v>0</v>
      </c>
    </row>
    <row r="59" spans="1:14" x14ac:dyDescent="0.25">
      <c r="A59" s="273" t="s">
        <v>203</v>
      </c>
      <c r="B59" s="532" t="s">
        <v>168</v>
      </c>
      <c r="C59" s="532"/>
      <c r="D59" s="532"/>
      <c r="E59" s="532"/>
      <c r="F59" s="532"/>
      <c r="G59" s="533"/>
      <c r="H59" s="68"/>
      <c r="I59" s="68"/>
      <c r="J59" s="68"/>
      <c r="K59" s="67">
        <f t="shared" si="3"/>
        <v>0</v>
      </c>
      <c r="L59" s="68"/>
      <c r="M59" s="68"/>
      <c r="N59" s="67">
        <f t="shared" si="4"/>
        <v>0</v>
      </c>
    </row>
    <row r="60" spans="1:14" x14ac:dyDescent="0.25">
      <c r="A60" s="269" t="s">
        <v>204</v>
      </c>
      <c r="B60" s="532" t="s">
        <v>168</v>
      </c>
      <c r="C60" s="532"/>
      <c r="D60" s="532"/>
      <c r="E60" s="532"/>
      <c r="F60" s="532"/>
      <c r="G60" s="533"/>
      <c r="H60" s="68"/>
      <c r="I60" s="68"/>
      <c r="J60" s="68"/>
      <c r="K60" s="67">
        <f t="shared" si="3"/>
        <v>0</v>
      </c>
      <c r="L60" s="68"/>
      <c r="M60" s="68"/>
      <c r="N60" s="67">
        <f t="shared" si="4"/>
        <v>0</v>
      </c>
    </row>
    <row r="61" spans="1:14" x14ac:dyDescent="0.25">
      <c r="A61" s="269" t="s">
        <v>205</v>
      </c>
      <c r="B61" s="532" t="s">
        <v>168</v>
      </c>
      <c r="C61" s="532"/>
      <c r="D61" s="532"/>
      <c r="E61" s="532"/>
      <c r="F61" s="532"/>
      <c r="G61" s="533"/>
      <c r="H61" s="68"/>
      <c r="I61" s="68"/>
      <c r="J61" s="68"/>
      <c r="K61" s="67">
        <f t="shared" si="3"/>
        <v>0</v>
      </c>
      <c r="L61" s="68"/>
      <c r="M61" s="68"/>
      <c r="N61" s="67">
        <f t="shared" si="4"/>
        <v>0</v>
      </c>
    </row>
    <row r="62" spans="1:14" ht="15.75" thickBot="1" x14ac:dyDescent="0.3">
      <c r="A62" s="269" t="s">
        <v>206</v>
      </c>
      <c r="B62" s="532" t="s">
        <v>168</v>
      </c>
      <c r="C62" s="532"/>
      <c r="D62" s="532"/>
      <c r="E62" s="532"/>
      <c r="F62" s="532"/>
      <c r="G62" s="533"/>
      <c r="H62" s="68"/>
      <c r="I62" s="68"/>
      <c r="J62" s="68"/>
      <c r="K62" s="67">
        <f t="shared" si="3"/>
        <v>0</v>
      </c>
      <c r="L62" s="68"/>
      <c r="M62" s="68"/>
      <c r="N62" s="67">
        <f t="shared" si="4"/>
        <v>0</v>
      </c>
    </row>
    <row r="63" spans="1:14" x14ac:dyDescent="0.25">
      <c r="A63" s="537" t="s">
        <v>136</v>
      </c>
      <c r="B63" s="538"/>
      <c r="C63" s="538"/>
      <c r="D63" s="538"/>
      <c r="E63" s="538"/>
      <c r="F63" s="538"/>
      <c r="G63" s="539"/>
      <c r="H63" s="592">
        <f>SUM(H45:H50)</f>
        <v>0</v>
      </c>
      <c r="I63" s="592">
        <f t="shared" ref="I63:N63" si="5">SUM(I45:I50)</f>
        <v>0</v>
      </c>
      <c r="J63" s="592">
        <f t="shared" si="5"/>
        <v>0</v>
      </c>
      <c r="K63" s="592">
        <f t="shared" si="5"/>
        <v>0</v>
      </c>
      <c r="L63" s="592">
        <f t="shared" si="5"/>
        <v>0</v>
      </c>
      <c r="M63" s="592">
        <f t="shared" si="5"/>
        <v>0</v>
      </c>
      <c r="N63" s="592">
        <f t="shared" si="5"/>
        <v>0</v>
      </c>
    </row>
    <row r="64" spans="1:14" ht="15.75" thickBot="1" x14ac:dyDescent="0.3">
      <c r="A64" s="540"/>
      <c r="B64" s="541"/>
      <c r="C64" s="541"/>
      <c r="D64" s="541"/>
      <c r="E64" s="541"/>
      <c r="F64" s="541"/>
      <c r="G64" s="542"/>
      <c r="H64" s="593"/>
      <c r="I64" s="593"/>
      <c r="J64" s="593"/>
      <c r="K64" s="593"/>
      <c r="L64" s="593"/>
      <c r="M64" s="593"/>
      <c r="N64" s="593"/>
    </row>
    <row r="65" spans="12:14" x14ac:dyDescent="0.25">
      <c r="L65" s="270" t="s">
        <v>216</v>
      </c>
      <c r="N65" s="270" t="s">
        <v>287</v>
      </c>
    </row>
  </sheetData>
  <sheetProtection algorithmName="SHA-512" hashValue="KmVx+VqMAzaN5XI+yILXXfwG+Vs4KHM03lDZ/9kV1LNJrg4zhhTqGdsjffvIvahVWAdy+T0PYZEUrKrv2fEbZQ==" saltValue="fJ0r4apeERl3Yv3n80yKWw==" spinCount="100000" sheet="1" objects="1" scenarios="1"/>
  <mergeCells count="75">
    <mergeCell ref="A38:N39"/>
    <mergeCell ref="A12:G15"/>
    <mergeCell ref="H12:K12"/>
    <mergeCell ref="L12:L15"/>
    <mergeCell ref="M12:M15"/>
    <mergeCell ref="N12:N15"/>
    <mergeCell ref="H13:H15"/>
    <mergeCell ref="I13:I15"/>
    <mergeCell ref="A34:G35"/>
    <mergeCell ref="B26:G26"/>
    <mergeCell ref="B27:G27"/>
    <mergeCell ref="B28:G28"/>
    <mergeCell ref="B29:G29"/>
    <mergeCell ref="B30:G30"/>
    <mergeCell ref="B31:G31"/>
    <mergeCell ref="B32:G32"/>
    <mergeCell ref="A7:N8"/>
    <mergeCell ref="A10:N11"/>
    <mergeCell ref="B25:G25"/>
    <mergeCell ref="J13:J15"/>
    <mergeCell ref="K13:K15"/>
    <mergeCell ref="B16:G16"/>
    <mergeCell ref="B17:G17"/>
    <mergeCell ref="B18:G18"/>
    <mergeCell ref="B19:G19"/>
    <mergeCell ref="B20:G20"/>
    <mergeCell ref="B21:G21"/>
    <mergeCell ref="B22:G22"/>
    <mergeCell ref="B23:G23"/>
    <mergeCell ref="B24:G24"/>
    <mergeCell ref="B33:G33"/>
    <mergeCell ref="N34:N35"/>
    <mergeCell ref="H34:H35"/>
    <mergeCell ref="I34:I35"/>
    <mergeCell ref="J34:J35"/>
    <mergeCell ref="K34:K35"/>
    <mergeCell ref="L34:L35"/>
    <mergeCell ref="M34:M35"/>
    <mergeCell ref="L40:L44"/>
    <mergeCell ref="M40:M44"/>
    <mergeCell ref="N40:N44"/>
    <mergeCell ref="H41:H44"/>
    <mergeCell ref="I41:I44"/>
    <mergeCell ref="B61:G61"/>
    <mergeCell ref="B62:G62"/>
    <mergeCell ref="B54:G54"/>
    <mergeCell ref="J41:J44"/>
    <mergeCell ref="K41:K44"/>
    <mergeCell ref="B45:G45"/>
    <mergeCell ref="B46:G46"/>
    <mergeCell ref="B47:G47"/>
    <mergeCell ref="B48:G48"/>
    <mergeCell ref="B49:G49"/>
    <mergeCell ref="B50:G50"/>
    <mergeCell ref="B51:G51"/>
    <mergeCell ref="B52:G52"/>
    <mergeCell ref="B53:G53"/>
    <mergeCell ref="A40:G44"/>
    <mergeCell ref="H40:K40"/>
    <mergeCell ref="A5:D5"/>
    <mergeCell ref="E5:F5"/>
    <mergeCell ref="N63:N64"/>
    <mergeCell ref="H63:H64"/>
    <mergeCell ref="I63:I64"/>
    <mergeCell ref="J63:J64"/>
    <mergeCell ref="K63:K64"/>
    <mergeCell ref="L63:L64"/>
    <mergeCell ref="M63:M64"/>
    <mergeCell ref="A63:G64"/>
    <mergeCell ref="B55:G55"/>
    <mergeCell ref="B56:G56"/>
    <mergeCell ref="B57:G57"/>
    <mergeCell ref="B58:G58"/>
    <mergeCell ref="B59:G59"/>
    <mergeCell ref="B60:G60"/>
  </mergeCells>
  <pageMargins left="0.7" right="0.7" top="0.75" bottom="0.75" header="0.3" footer="0.3"/>
  <pageSetup paperSize="5"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JURAT</vt:lpstr>
      <vt:lpstr>(2) Balance Sheet</vt:lpstr>
      <vt:lpstr>(3) Income Statement</vt:lpstr>
      <vt:lpstr>(4) Questionnaire</vt:lpstr>
      <vt:lpstr>(5) Cash &amp; Investment Schedule</vt:lpstr>
      <vt:lpstr>(6) Premium Schedule</vt:lpstr>
      <vt:lpstr>(7) Reinsurance</vt:lpstr>
      <vt:lpstr>(8) Unpaid Losses &amp; LAE</vt:lpstr>
      <vt:lpstr>(9) Loss &amp; LAE Paid &amp; Incurred</vt:lpstr>
      <vt:lpstr>(10) Protected Cell Information</vt:lpstr>
      <vt:lpstr>Cross check</vt:lpstr>
      <vt:lpstr>'(10) Protected Cell Information'!Print_Area</vt:lpstr>
      <vt:lpstr>'(2) Balance Sheet'!Print_Area</vt:lpstr>
      <vt:lpstr>'(3) Income Statement'!Print_Area</vt:lpstr>
      <vt:lpstr>'(4) Questionnaire'!Print_Area</vt:lpstr>
      <vt:lpstr>'(5) Cash &amp; Investment Schedule'!Print_Area</vt:lpstr>
      <vt:lpstr>'(6) Premium Schedule'!Print_Area</vt:lpstr>
      <vt:lpstr>'(7) Reinsurance'!Print_Area</vt:lpstr>
      <vt:lpstr>'(8) Unpaid Losses &amp; LAE'!Print_Area</vt:lpstr>
      <vt:lpstr>'(9) Loss &amp; LAE Paid &amp; Incurred'!Print_Area</vt:lpstr>
      <vt:lpstr>'Cross check'!Print_Area</vt:lpstr>
      <vt:lpstr>JURAT!Print_Area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Jeff</dc:creator>
  <cp:lastModifiedBy>Wilson, Jeff</cp:lastModifiedBy>
  <cp:lastPrinted>2024-11-07T22:10:35Z</cp:lastPrinted>
  <dcterms:created xsi:type="dcterms:W3CDTF">2024-09-13T20:42:55Z</dcterms:created>
  <dcterms:modified xsi:type="dcterms:W3CDTF">2025-05-27T20:37:12Z</dcterms:modified>
</cp:coreProperties>
</file>